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abethmcelroy/Documents/NCWIT/TE/2865/"/>
    </mc:Choice>
  </mc:AlternateContent>
  <xr:revisionPtr revIDLastSave="0" documentId="13_ncr:1_{2F1DD01F-266F-E041-9C6D-ABE45A833874}" xr6:coauthVersionLast="47" xr6:coauthVersionMax="47" xr10:uidLastSave="{00000000-0000-0000-0000-000000000000}"/>
  <bookViews>
    <workbookView xWindow="13740" yWindow="1040" windowWidth="41380" windowHeight="24880" activeTab="1" xr2:uid="{26DB72A6-AF2D-4AD6-919C-92E8E933FC10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" i="1"/>
  <c r="D19" i="2"/>
  <c r="G19" i="2" s="1"/>
  <c r="D18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D3" i="2"/>
  <c r="G3" i="2" s="1"/>
  <c r="D2" i="2"/>
  <c r="G2" i="2" s="1"/>
  <c r="B19" i="2"/>
  <c r="E19" i="2" s="1"/>
  <c r="B18" i="2"/>
  <c r="B17" i="2"/>
  <c r="B16" i="2"/>
  <c r="E16" i="2" s="1"/>
  <c r="B15" i="2"/>
  <c r="B14" i="2"/>
  <c r="B13" i="2"/>
  <c r="B12" i="2"/>
  <c r="B11" i="2"/>
  <c r="E11" i="2" s="1"/>
  <c r="B10" i="2"/>
  <c r="B9" i="2"/>
  <c r="B8" i="2"/>
  <c r="E8" i="2" s="1"/>
  <c r="B7" i="2"/>
  <c r="B6" i="2"/>
  <c r="B5" i="2"/>
  <c r="B4" i="2"/>
  <c r="B3" i="2"/>
  <c r="E3" i="2" s="1"/>
  <c r="B2" i="2"/>
  <c r="E5" i="2" l="1"/>
  <c r="E13" i="2"/>
  <c r="E9" i="2"/>
  <c r="E17" i="2"/>
  <c r="E2" i="2"/>
  <c r="E10" i="2"/>
  <c r="E18" i="2"/>
  <c r="E6" i="2"/>
  <c r="E14" i="2"/>
  <c r="G18" i="2"/>
  <c r="E7" i="2"/>
  <c r="E15" i="2"/>
  <c r="E12" i="2"/>
  <c r="E4" i="2"/>
</calcChain>
</file>

<file path=xl/sharedStrings.xml><?xml version="1.0" encoding="utf-8"?>
<sst xmlns="http://schemas.openxmlformats.org/spreadsheetml/2006/main" count="13" uniqueCount="12">
  <si>
    <t>Fires</t>
  </si>
  <si>
    <t>Year</t>
  </si>
  <si>
    <t>Sq Miles/# Fires</t>
  </si>
  <si>
    <t>Miles per Gallon (MPG)</t>
  </si>
  <si>
    <t>Number of Gallons of Fuel Consumed</t>
  </si>
  <si>
    <t>Kg of CO2 Emitted</t>
  </si>
  <si>
    <t>Gallons per Mile (GPM)</t>
  </si>
  <si>
    <t>U.S. Highway Miles (Trillions)</t>
  </si>
  <si>
    <t>Millions U.S. Highway Miles (Millions)</t>
  </si>
  <si>
    <r>
      <t>Lower Bound CO</t>
    </r>
    <r>
      <rPr>
        <b/>
        <vertAlign val="subscript"/>
        <sz val="11"/>
        <color rgb="FF212529"/>
        <rFont val="Calibri"/>
        <family val="2"/>
        <scheme val="minor"/>
      </rPr>
      <t>2</t>
    </r>
  </si>
  <si>
    <r>
      <t>Upper Bound CO</t>
    </r>
    <r>
      <rPr>
        <b/>
        <vertAlign val="subscript"/>
        <sz val="11"/>
        <color rgb="FF212529"/>
        <rFont val="Calibri"/>
        <family val="2"/>
        <scheme val="minor"/>
      </rPr>
      <t>2</t>
    </r>
  </si>
  <si>
    <t>Sq Miles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</si>
</sst>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12529"/>
      <name val="Calibri"/>
      <family val="2"/>
      <scheme val="minor"/>
    </font>
    <font>
      <b/>
      <vertAlign val="subscript"/>
      <sz val="11"/>
      <color rgb="FF212529"/>
      <name val="Calibri"/>
      <family val="2"/>
      <scheme val="minor"/>
    </font>
    <font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EE2E6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Fires vs.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4367878140539"/>
          <c:y val="8.5374823196605387E-2"/>
          <c:w val="0.81947775615240226"/>
          <c:h val="0.61786009422089561"/>
        </c:manualLayout>
      </c:layout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Fires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</c:numCache>
            </c:numRef>
          </c:cat>
          <c:val>
            <c:numRef>
              <c:f>Sheet1!$A$2:$A$41</c:f>
              <c:numCache>
                <c:formatCode>#,##0</c:formatCode>
                <c:ptCount val="40"/>
                <c:pt idx="0">
                  <c:v>18229</c:v>
                </c:pt>
                <c:pt idx="1">
                  <c:v>20493</c:v>
                </c:pt>
                <c:pt idx="2">
                  <c:v>82591</c:v>
                </c:pt>
                <c:pt idx="3">
                  <c:v>85907</c:v>
                </c:pt>
                <c:pt idx="4">
                  <c:v>71300</c:v>
                </c:pt>
                <c:pt idx="5">
                  <c:v>72750</c:v>
                </c:pt>
                <c:pt idx="6">
                  <c:v>48949</c:v>
                </c:pt>
                <c:pt idx="7">
                  <c:v>66481</c:v>
                </c:pt>
                <c:pt idx="8">
                  <c:v>75754</c:v>
                </c:pt>
                <c:pt idx="9">
                  <c:v>87394</c:v>
                </c:pt>
                <c:pt idx="10">
                  <c:v>58810</c:v>
                </c:pt>
                <c:pt idx="11">
                  <c:v>79107</c:v>
                </c:pt>
                <c:pt idx="12">
                  <c:v>82234</c:v>
                </c:pt>
                <c:pt idx="13">
                  <c:v>96363</c:v>
                </c:pt>
                <c:pt idx="14">
                  <c:v>66196</c:v>
                </c:pt>
                <c:pt idx="15">
                  <c:v>81043</c:v>
                </c:pt>
                <c:pt idx="16">
                  <c:v>92487</c:v>
                </c:pt>
                <c:pt idx="17">
                  <c:v>92250</c:v>
                </c:pt>
                <c:pt idx="18">
                  <c:v>84079</c:v>
                </c:pt>
                <c:pt idx="19">
                  <c:v>73457</c:v>
                </c:pt>
                <c:pt idx="20">
                  <c:v>63629</c:v>
                </c:pt>
                <c:pt idx="21">
                  <c:v>65461</c:v>
                </c:pt>
                <c:pt idx="22">
                  <c:v>66753</c:v>
                </c:pt>
                <c:pt idx="23">
                  <c:v>96385</c:v>
                </c:pt>
                <c:pt idx="24">
                  <c:v>85705</c:v>
                </c:pt>
                <c:pt idx="25">
                  <c:v>78979</c:v>
                </c:pt>
                <c:pt idx="26">
                  <c:v>78792</c:v>
                </c:pt>
                <c:pt idx="27">
                  <c:v>71971</c:v>
                </c:pt>
                <c:pt idx="28">
                  <c:v>74126</c:v>
                </c:pt>
                <c:pt idx="29">
                  <c:v>67774</c:v>
                </c:pt>
                <c:pt idx="30">
                  <c:v>47579</c:v>
                </c:pt>
                <c:pt idx="31">
                  <c:v>63312</c:v>
                </c:pt>
                <c:pt idx="32">
                  <c:v>68151</c:v>
                </c:pt>
                <c:pt idx="33">
                  <c:v>67743</c:v>
                </c:pt>
                <c:pt idx="34">
                  <c:v>71499</c:v>
                </c:pt>
                <c:pt idx="35">
                  <c:v>58083</c:v>
                </c:pt>
                <c:pt idx="36">
                  <c:v>50477</c:v>
                </c:pt>
                <c:pt idx="37">
                  <c:v>58950</c:v>
                </c:pt>
                <c:pt idx="38">
                  <c:v>58985</c:v>
                </c:pt>
                <c:pt idx="39">
                  <c:v>68988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B-45E8-B687-C20B6E798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6055807"/>
        <c:axId val="1421910367"/>
      </c:lineChart>
      <c:catAx>
        <c:axId val="1746055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1910367"/>
        <c:crosses val="autoZero"/>
        <c:auto val="1"/>
        <c:lblAlgn val="ctr"/>
        <c:lblOffset val="100"/>
        <c:noMultiLvlLbl val="0"/>
      </c:catAx>
      <c:valAx>
        <c:axId val="1421910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Fires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5747296439430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605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Upper</a:t>
            </a:r>
            <a:r>
              <a:rPr lang="en-US" baseline="0"/>
              <a:t> and Lower Bound of CO</a:t>
            </a:r>
            <a:r>
              <a:rPr lang="en-US" baseline="-25000"/>
              <a:t>2</a:t>
            </a:r>
            <a:r>
              <a:rPr lang="en-US" baseline="0"/>
              <a:t> per Year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Lower Bound CO2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</c:numCache>
            </c:numRef>
          </c:cat>
          <c:val>
            <c:numRef>
              <c:f>Sheet1!$E$2:$E$41</c:f>
              <c:numCache>
                <c:formatCode>General</c:formatCode>
                <c:ptCount val="40"/>
                <c:pt idx="0">
                  <c:v>6618330</c:v>
                </c:pt>
                <c:pt idx="1">
                  <c:v>5742045</c:v>
                </c:pt>
                <c:pt idx="2">
                  <c:v>14480735.000000002</c:v>
                </c:pt>
                <c:pt idx="3">
                  <c:v>13595810</c:v>
                </c:pt>
                <c:pt idx="4">
                  <c:v>12236480</c:v>
                </c:pt>
                <c:pt idx="5">
                  <c:v>25046450</c:v>
                </c:pt>
                <c:pt idx="6">
                  <c:v>9136550</c:v>
                </c:pt>
                <c:pt idx="7">
                  <c:v>23108105</c:v>
                </c:pt>
                <c:pt idx="8">
                  <c:v>14767890</c:v>
                </c:pt>
                <c:pt idx="9">
                  <c:v>10349645</c:v>
                </c:pt>
                <c:pt idx="10">
                  <c:v>8987870</c:v>
                </c:pt>
                <c:pt idx="11">
                  <c:v>20367895</c:v>
                </c:pt>
                <c:pt idx="12">
                  <c:v>9202730</c:v>
                </c:pt>
                <c:pt idx="13">
                  <c:v>30329989.999999996</c:v>
                </c:pt>
                <c:pt idx="14">
                  <c:v>14284795</c:v>
                </c:pt>
                <c:pt idx="15">
                  <c:v>6648520.0000000009</c:v>
                </c:pt>
                <c:pt idx="16">
                  <c:v>28130464.999999996</c:v>
                </c:pt>
                <c:pt idx="17">
                  <c:v>36967465</c:v>
                </c:pt>
                <c:pt idx="18">
                  <c:v>17854555</c:v>
                </c:pt>
                <c:pt idx="19">
                  <c:v>35923560</c:v>
                </c:pt>
                <c:pt idx="20">
                  <c:v>19804210</c:v>
                </c:pt>
                <c:pt idx="21">
                  <c:v>40489400</c:v>
                </c:pt>
                <c:pt idx="22">
                  <c:v>43446945</c:v>
                </c:pt>
                <c:pt idx="23">
                  <c:v>49368725</c:v>
                </c:pt>
                <c:pt idx="24">
                  <c:v>46640225</c:v>
                </c:pt>
                <c:pt idx="25">
                  <c:v>26462340</c:v>
                </c:pt>
                <c:pt idx="26">
                  <c:v>29608929.999999996</c:v>
                </c:pt>
                <c:pt idx="27">
                  <c:v>17113620</c:v>
                </c:pt>
                <c:pt idx="28">
                  <c:v>43556835</c:v>
                </c:pt>
                <c:pt idx="29">
                  <c:v>46631190</c:v>
                </c:pt>
                <c:pt idx="30">
                  <c:v>21597730</c:v>
                </c:pt>
                <c:pt idx="31">
                  <c:v>17978065</c:v>
                </c:pt>
                <c:pt idx="32">
                  <c:v>50625745</c:v>
                </c:pt>
                <c:pt idx="33">
                  <c:v>27549975</c:v>
                </c:pt>
                <c:pt idx="34">
                  <c:v>50130430</c:v>
                </c:pt>
                <c:pt idx="35">
                  <c:v>43837460</c:v>
                </c:pt>
                <c:pt idx="36">
                  <c:v>23321820</c:v>
                </c:pt>
                <c:pt idx="37">
                  <c:v>50611680</c:v>
                </c:pt>
                <c:pt idx="38">
                  <c:v>35628215</c:v>
                </c:pt>
                <c:pt idx="39">
                  <c:v>37885915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A4-447F-BCEC-13103AADE61F}"/>
            </c:ext>
          </c:extLst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Upper Bound CO2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</c:numCache>
            </c:numRef>
          </c:cat>
          <c:val>
            <c:numRef>
              <c:f>Sheet1!$F$2:$F$41</c:f>
              <c:numCache>
                <c:formatCode>General</c:formatCode>
                <c:ptCount val="40"/>
                <c:pt idx="0">
                  <c:v>26473320</c:v>
                </c:pt>
                <c:pt idx="1">
                  <c:v>22968180</c:v>
                </c:pt>
                <c:pt idx="2">
                  <c:v>57922940.000000007</c:v>
                </c:pt>
                <c:pt idx="3">
                  <c:v>54383240</c:v>
                </c:pt>
                <c:pt idx="4">
                  <c:v>48945920</c:v>
                </c:pt>
                <c:pt idx="5">
                  <c:v>100185800</c:v>
                </c:pt>
                <c:pt idx="6">
                  <c:v>36546200</c:v>
                </c:pt>
                <c:pt idx="7">
                  <c:v>92432420</c:v>
                </c:pt>
                <c:pt idx="8">
                  <c:v>59071560</c:v>
                </c:pt>
                <c:pt idx="9">
                  <c:v>41398580</c:v>
                </c:pt>
                <c:pt idx="10">
                  <c:v>35951480</c:v>
                </c:pt>
                <c:pt idx="11">
                  <c:v>81471580</c:v>
                </c:pt>
                <c:pt idx="12">
                  <c:v>36810920</c:v>
                </c:pt>
                <c:pt idx="13">
                  <c:v>121319959.99999999</c:v>
                </c:pt>
                <c:pt idx="14">
                  <c:v>57139180</c:v>
                </c:pt>
                <c:pt idx="15">
                  <c:v>26594080.000000004</c:v>
                </c:pt>
                <c:pt idx="16">
                  <c:v>112521859.99999999</c:v>
                </c:pt>
                <c:pt idx="17">
                  <c:v>147869860</c:v>
                </c:pt>
                <c:pt idx="18">
                  <c:v>71418220</c:v>
                </c:pt>
                <c:pt idx="19">
                  <c:v>143694240</c:v>
                </c:pt>
                <c:pt idx="20">
                  <c:v>79216840</c:v>
                </c:pt>
                <c:pt idx="21">
                  <c:v>161957600</c:v>
                </c:pt>
                <c:pt idx="22">
                  <c:v>173787780</c:v>
                </c:pt>
                <c:pt idx="23">
                  <c:v>197474900</c:v>
                </c:pt>
                <c:pt idx="24">
                  <c:v>186560900</c:v>
                </c:pt>
                <c:pt idx="25">
                  <c:v>105849360</c:v>
                </c:pt>
                <c:pt idx="26">
                  <c:v>118435719.99999999</c:v>
                </c:pt>
                <c:pt idx="27">
                  <c:v>68454480</c:v>
                </c:pt>
                <c:pt idx="28">
                  <c:v>174227340</c:v>
                </c:pt>
                <c:pt idx="29">
                  <c:v>186524760</c:v>
                </c:pt>
                <c:pt idx="30">
                  <c:v>86390920</c:v>
                </c:pt>
                <c:pt idx="31">
                  <c:v>71912260</c:v>
                </c:pt>
                <c:pt idx="32">
                  <c:v>202502980</c:v>
                </c:pt>
                <c:pt idx="33">
                  <c:v>110199900</c:v>
                </c:pt>
                <c:pt idx="34">
                  <c:v>200521720</c:v>
                </c:pt>
                <c:pt idx="35">
                  <c:v>175349840</c:v>
                </c:pt>
                <c:pt idx="36">
                  <c:v>93287280</c:v>
                </c:pt>
                <c:pt idx="37">
                  <c:v>202446720</c:v>
                </c:pt>
                <c:pt idx="38">
                  <c:v>142512860</c:v>
                </c:pt>
                <c:pt idx="39">
                  <c:v>151543660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A4-447F-BCEC-13103AADE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279263"/>
        <c:axId val="1482945839"/>
      </c:lineChart>
      <c:catAx>
        <c:axId val="1725279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945839"/>
        <c:crosses val="autoZero"/>
        <c:auto val="1"/>
        <c:lblAlgn val="ctr"/>
        <c:lblOffset val="100"/>
        <c:noMultiLvlLbl val="0"/>
      </c:catAx>
      <c:valAx>
        <c:axId val="148294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</a:t>
                </a:r>
                <a:r>
                  <a:rPr lang="en-US" baseline="-25000"/>
                  <a:t>2</a:t>
                </a:r>
                <a:r>
                  <a:rPr lang="en-US" baseline="0"/>
                  <a:t> (kg)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527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69495003414493"/>
          <c:y val="0.12604313950384136"/>
          <c:w val="0.87417005054303598"/>
          <c:h val="0.64660188654992734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Sq Miles/# Fires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Sheet1!$C$2:$C$41</c:f>
              <c:numCache>
                <c:formatCode>General</c:formatCode>
                <c:ptCount val="40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1996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  <c:pt idx="38">
                  <c:v>2021</c:v>
                </c:pt>
                <c:pt idx="39">
                  <c:v>2022</c:v>
                </c:pt>
              </c:numCache>
            </c:numRef>
          </c:cat>
          <c:val>
            <c:numRef>
              <c:f>Sheet1!$D$2:$D$41</c:f>
              <c:numCache>
                <c:formatCode>General</c:formatCode>
                <c:ptCount val="40"/>
                <c:pt idx="0">
                  <c:v>0.11618111799879313</c:v>
                </c:pt>
                <c:pt idx="1">
                  <c:v>8.9662538427755817E-2</c:v>
                </c:pt>
                <c:pt idx="2">
                  <c:v>5.6105812982044055E-2</c:v>
                </c:pt>
                <c:pt idx="3">
                  <c:v>5.0643826463501226E-2</c:v>
                </c:pt>
                <c:pt idx="4">
                  <c:v>5.4918283309957926E-2</c:v>
                </c:pt>
                <c:pt idx="5">
                  <c:v>0.11016995189003435</c:v>
                </c:pt>
                <c:pt idx="6">
                  <c:v>5.9729432674824813E-2</c:v>
                </c:pt>
                <c:pt idx="7">
                  <c:v>0.11122867586227644</c:v>
                </c:pt>
                <c:pt idx="8">
                  <c:v>6.2382511814557645E-2</c:v>
                </c:pt>
                <c:pt idx="9">
                  <c:v>3.7896038629654211E-2</c:v>
                </c:pt>
                <c:pt idx="10">
                  <c:v>4.8905261010032307E-2</c:v>
                </c:pt>
                <c:pt idx="11">
                  <c:v>8.2391272580176214E-2</c:v>
                </c:pt>
                <c:pt idx="12">
                  <c:v>3.5810900600724761E-2</c:v>
                </c:pt>
                <c:pt idx="13">
                  <c:v>0.10071912248477112</c:v>
                </c:pt>
                <c:pt idx="14">
                  <c:v>6.9054541059882776E-2</c:v>
                </c:pt>
                <c:pt idx="15">
                  <c:v>2.6251821872339379E-2</c:v>
                </c:pt>
                <c:pt idx="16">
                  <c:v>9.7329882037475529E-2</c:v>
                </c:pt>
                <c:pt idx="17">
                  <c:v>0.12823402493224931</c:v>
                </c:pt>
                <c:pt idx="18">
                  <c:v>6.7953443785011711E-2</c:v>
                </c:pt>
                <c:pt idx="19">
                  <c:v>0.15649344786745986</c:v>
                </c:pt>
                <c:pt idx="20">
                  <c:v>9.9598409530245652E-2</c:v>
                </c:pt>
                <c:pt idx="21">
                  <c:v>0.1979286598127129</c:v>
                </c:pt>
                <c:pt idx="22">
                  <c:v>0.20827561907330008</c:v>
                </c:pt>
                <c:pt idx="23">
                  <c:v>0.16390508896612543</c:v>
                </c:pt>
                <c:pt idx="24">
                  <c:v>0.17414237209030978</c:v>
                </c:pt>
                <c:pt idx="25">
                  <c:v>0.10721772623102344</c:v>
                </c:pt>
                <c:pt idx="26">
                  <c:v>0.12025151792060107</c:v>
                </c:pt>
                <c:pt idx="27">
                  <c:v>7.6091181170193548E-2</c:v>
                </c:pt>
                <c:pt idx="28">
                  <c:v>0.18803371556538867</c:v>
                </c:pt>
                <c:pt idx="29">
                  <c:v>0.22017264437689968</c:v>
                </c:pt>
                <c:pt idx="30">
                  <c:v>0.14525890834191557</c:v>
                </c:pt>
                <c:pt idx="31">
                  <c:v>9.0867146828405368E-2</c:v>
                </c:pt>
                <c:pt idx="32">
                  <c:v>0.23771094187906266</c:v>
                </c:pt>
                <c:pt idx="33">
                  <c:v>0.13013878924759753</c:v>
                </c:pt>
                <c:pt idx="34">
                  <c:v>0.22436310437908222</c:v>
                </c:pt>
                <c:pt idx="35">
                  <c:v>0.24151623022226812</c:v>
                </c:pt>
                <c:pt idx="36">
                  <c:v>0.14784916694732253</c:v>
                </c:pt>
                <c:pt idx="37">
                  <c:v>0.27473685496183209</c:v>
                </c:pt>
                <c:pt idx="38">
                  <c:v>0.19328691701279987</c:v>
                </c:pt>
                <c:pt idx="39">
                  <c:v>0.1757333565257726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C-43EA-A346-3C7443BE8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2336495"/>
        <c:axId val="1482923759"/>
      </c:lineChart>
      <c:catAx>
        <c:axId val="17623364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923759"/>
        <c:crosses val="autoZero"/>
        <c:auto val="1"/>
        <c:lblAlgn val="ctr"/>
        <c:lblOffset val="100"/>
        <c:noMultiLvlLbl val="0"/>
      </c:catAx>
      <c:valAx>
        <c:axId val="1482923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Square Miles Burned per</a:t>
                </a:r>
                <a:r>
                  <a:rPr lang="en-US" baseline="0"/>
                  <a:t> Fire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2336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Miles per Gallon (MPG) per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Sheet2!$A$1</c:f>
              <c:strCache>
                <c:ptCount val="1"/>
                <c:pt idx="0">
                  <c:v>Miles per Gallon (MPG)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Sheet2!$F$2:$F$19</c:f>
              <c:numCache>
                <c:formatCode>@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Sheet2!$A$2:$A$19</c:f>
              <c:numCache>
                <c:formatCode>#,##0.00</c:formatCode>
                <c:ptCount val="18"/>
                <c:pt idx="0">
                  <c:v>19.3</c:v>
                </c:pt>
                <c:pt idx="1">
                  <c:v>19.88</c:v>
                </c:pt>
                <c:pt idx="2">
                  <c:v>20.13</c:v>
                </c:pt>
                <c:pt idx="3">
                  <c:v>20.6</c:v>
                </c:pt>
                <c:pt idx="4">
                  <c:v>20.97</c:v>
                </c:pt>
                <c:pt idx="5">
                  <c:v>22.4</c:v>
                </c:pt>
                <c:pt idx="6">
                  <c:v>22.59</c:v>
                </c:pt>
                <c:pt idx="7">
                  <c:v>22.29</c:v>
                </c:pt>
                <c:pt idx="8">
                  <c:v>23.57</c:v>
                </c:pt>
                <c:pt idx="9">
                  <c:v>24.18</c:v>
                </c:pt>
                <c:pt idx="10">
                  <c:v>24.11</c:v>
                </c:pt>
                <c:pt idx="11">
                  <c:v>24.65</c:v>
                </c:pt>
                <c:pt idx="12">
                  <c:v>24.71</c:v>
                </c:pt>
                <c:pt idx="13">
                  <c:v>24.86</c:v>
                </c:pt>
                <c:pt idx="14">
                  <c:v>25.11</c:v>
                </c:pt>
                <c:pt idx="15">
                  <c:v>24.91</c:v>
                </c:pt>
                <c:pt idx="16">
                  <c:v>25.38</c:v>
                </c:pt>
                <c:pt idx="17">
                  <c:v>25.42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A9-4EC6-9B84-C19BAD1DD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2484655"/>
        <c:axId val="1482907439"/>
      </c:lineChart>
      <c:catAx>
        <c:axId val="1722484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907439"/>
        <c:crosses val="autoZero"/>
        <c:auto val="1"/>
        <c:lblAlgn val="ctr"/>
        <c:lblOffset val="100"/>
        <c:noMultiLvlLbl val="0"/>
      </c:catAx>
      <c:valAx>
        <c:axId val="148290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</a:t>
                </a:r>
                <a:r>
                  <a:rPr lang="en-US" baseline="0"/>
                  <a:t> Per Gallon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484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Sheet2!$D$1</c:f>
              <c:strCache>
                <c:ptCount val="1"/>
                <c:pt idx="0">
                  <c:v>U.S. Highway Miles (Trillions)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Sheet2!$F$2:$F$19</c:f>
              <c:numCache>
                <c:formatCode>@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Sheet2!$D$2:$D$19</c:f>
              <c:numCache>
                <c:formatCode>General</c:formatCode>
                <c:ptCount val="18"/>
                <c:pt idx="0">
                  <c:v>2964788000000</c:v>
                </c:pt>
                <c:pt idx="1">
                  <c:v>2989430000000</c:v>
                </c:pt>
                <c:pt idx="2">
                  <c:v>3014371000000</c:v>
                </c:pt>
                <c:pt idx="3">
                  <c:v>3031124000000.0005</c:v>
                </c:pt>
                <c:pt idx="4">
                  <c:v>2976528000000.0005</c:v>
                </c:pt>
                <c:pt idx="5">
                  <c:v>2956763517998.8691</c:v>
                </c:pt>
                <c:pt idx="6">
                  <c:v>2967265966571.7183</c:v>
                </c:pt>
                <c:pt idx="7">
                  <c:v>2950401807157.0308</c:v>
                </c:pt>
                <c:pt idx="8">
                  <c:v>2969432938078.207</c:v>
                </c:pt>
                <c:pt idx="9">
                  <c:v>2988280189454.3027</c:v>
                </c:pt>
                <c:pt idx="10">
                  <c:v>3025655726899.6328</c:v>
                </c:pt>
                <c:pt idx="11">
                  <c:v>3095372701020.9644</c:v>
                </c:pt>
                <c:pt idx="12">
                  <c:v>3174407957720.8242</c:v>
                </c:pt>
                <c:pt idx="13">
                  <c:v>3212347311338.8291</c:v>
                </c:pt>
                <c:pt idx="14">
                  <c:v>3240326542635.3999</c:v>
                </c:pt>
                <c:pt idx="15">
                  <c:v>3261771662841.3145</c:v>
                </c:pt>
                <c:pt idx="16">
                  <c:v>2903621526280</c:v>
                </c:pt>
                <c:pt idx="17">
                  <c:v>3140088053310.0005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1-477C-A4BC-E675DF52F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8701199"/>
        <c:axId val="1772378703"/>
      </c:lineChart>
      <c:catAx>
        <c:axId val="175870119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78703"/>
        <c:crosses val="autoZero"/>
        <c:auto val="1"/>
        <c:lblAlgn val="ctr"/>
        <c:lblOffset val="100"/>
        <c:noMultiLvlLbl val="0"/>
      </c:catAx>
      <c:valAx>
        <c:axId val="1772378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87011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Kg of CO</a:t>
            </a:r>
            <a:r>
              <a:rPr lang="en-US" baseline="-25000"/>
              <a:t>2</a:t>
            </a:r>
            <a:r>
              <a:rPr lang="en-US"/>
              <a:t> Emitted per Year</a:t>
            </a:r>
          </a:p>
        </c:rich>
      </c:tx>
      <c:layout>
        <c:manualLayout>
          <c:xMode val="edge"/>
          <c:yMode val="edge"/>
          <c:x val="0.3555913047079019"/>
          <c:y val="6.0169265285411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45362492846106"/>
          <c:y val="0.19044985003948819"/>
          <c:w val="0.86016662218012996"/>
          <c:h val="0.69855889877252064"/>
        </c:manualLayout>
      </c:layout>
      <c:lineChart>
        <c:grouping val="standard"/>
        <c:varyColors val="0"/>
        <c:ser>
          <c:idx val="0"/>
          <c:order val="0"/>
          <c:tx>
            <c:strRef>
              <c:f>Sheet2!$G$1</c:f>
              <c:strCache>
                <c:ptCount val="1"/>
                <c:pt idx="0">
                  <c:v>Kg of CO2 Emitted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Sheet2!$F$2:$F$19</c:f>
              <c:numCache>
                <c:formatCode>@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Sheet2!$G$2:$G$19</c:f>
              <c:numCache>
                <c:formatCode>General</c:formatCode>
                <c:ptCount val="18"/>
                <c:pt idx="0">
                  <c:v>26348070956000</c:v>
                </c:pt>
                <c:pt idx="1">
                  <c:v>26567064410000</c:v>
                </c:pt>
                <c:pt idx="2">
                  <c:v>26788715077000</c:v>
                </c:pt>
                <c:pt idx="3">
                  <c:v>26937598988000.004</c:v>
                </c:pt>
                <c:pt idx="4">
                  <c:v>26452404336000.004</c:v>
                </c:pt>
                <c:pt idx="5">
                  <c:v>26276757384455.953</c:v>
                </c:pt>
                <c:pt idx="6">
                  <c:v>26370092644922.863</c:v>
                </c:pt>
                <c:pt idx="7">
                  <c:v>26220220860204.535</c:v>
                </c:pt>
                <c:pt idx="8">
                  <c:v>26389350520701.027</c:v>
                </c:pt>
                <c:pt idx="9">
                  <c:v>26556846043680.391</c:v>
                </c:pt>
                <c:pt idx="10">
                  <c:v>26889002444957.039</c:v>
                </c:pt>
                <c:pt idx="11">
                  <c:v>27508577193973.312</c:v>
                </c:pt>
                <c:pt idx="12">
                  <c:v>28210963520264.965</c:v>
                </c:pt>
                <c:pt idx="13">
                  <c:v>28548130555868.176</c:v>
                </c:pt>
                <c:pt idx="14">
                  <c:v>28796781984400.801</c:v>
                </c:pt>
                <c:pt idx="15">
                  <c:v>28987364767670.762</c:v>
                </c:pt>
                <c:pt idx="16">
                  <c:v>25804484504050.359</c:v>
                </c:pt>
                <c:pt idx="17">
                  <c:v>27905962529765.977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6-4E8F-9CD9-727A374E0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8940895"/>
        <c:axId val="1772375823"/>
      </c:lineChart>
      <c:catAx>
        <c:axId val="17189408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75823"/>
        <c:crosses val="autoZero"/>
        <c:auto val="1"/>
        <c:lblAlgn val="ctr"/>
        <c:lblOffset val="100"/>
        <c:noMultiLvlLbl val="0"/>
      </c:catAx>
      <c:valAx>
        <c:axId val="17723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</a:t>
                </a:r>
                <a:r>
                  <a:rPr lang="en-US" baseline="-25000"/>
                  <a:t>2</a:t>
                </a:r>
                <a:r>
                  <a:rPr lang="en-US" baseline="0"/>
                  <a:t> (kg)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894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71437</xdr:colOff>
      <xdr:row>2</xdr:row>
      <xdr:rowOff>23812</xdr:rowOff>
    </xdr:from>
    <xdr:to>
      <xdr:col>19</xdr:col>
      <xdr:colOff>277813</xdr:colOff>
      <xdr:row>6</xdr:row>
      <xdr:rowOff>153987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011F79-45D9-D0D2-1132-C87AD9616C7F}"/>
            </a:ext>
          </a:extLst>
        </xdr:cNvPr>
        <xdr:cNvSpPr txBox="1"/>
      </xdr:nvSpPr>
      <xdr:spPr>
        <a:xfrm>
          <a:off x="9596437" y="404812"/>
          <a:ext cx="2651126" cy="892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Each graph must include:</a:t>
          </a:r>
        </a:p>
        <a:p>
          <a:r>
            <a:rPr lang="en-US" sz="1100"/>
            <a:t>*</a:t>
          </a:r>
          <a:r>
            <a:rPr lang="en-US" sz="1100" baseline="0"/>
            <a:t> Title.</a:t>
          </a:r>
        </a:p>
        <a:p>
          <a:r>
            <a:rPr lang="en-US" sz="1100" baseline="0"/>
            <a:t>* Scale for the horizontal and vertical axes.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Labels for the horizontal and vertical axes.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6</xdr:col>
      <xdr:colOff>481012</xdr:colOff>
      <xdr:row>18</xdr:row>
      <xdr:rowOff>158749</xdr:rowOff>
    </xdr:from>
    <xdr:to>
      <xdr:col>14</xdr:col>
      <xdr:colOff>246062</xdr:colOff>
      <xdr:row>36</xdr:row>
      <xdr:rowOff>149048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6DA376-D630-445E-701E-AB9223F5CC46}"/>
            </a:ext>
          </a:extLst>
        </xdr:cNvPr>
        <xdr:cNvSpPr txBox="1"/>
      </xdr:nvSpPr>
      <xdr:spPr>
        <a:xfrm>
          <a:off x="4505325" y="3587749"/>
          <a:ext cx="4654550" cy="3419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3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6</xdr:col>
      <xdr:colOff>493713</xdr:colOff>
      <xdr:row>2</xdr:row>
      <xdr:rowOff>36512</xdr:rowOff>
    </xdr:from>
    <xdr:to>
      <xdr:col>14</xdr:col>
      <xdr:colOff>214313</xdr:colOff>
      <xdr:row>16</xdr:row>
      <xdr:rowOff>144462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2FCD77E-42AD-4A0E-B975-5AEE67E92AD0}"/>
            </a:ext>
          </a:extLst>
        </xdr:cNvPr>
        <xdr:cNvSpPr txBox="1"/>
      </xdr:nvSpPr>
      <xdr:spPr>
        <a:xfrm>
          <a:off x="4518026" y="417512"/>
          <a:ext cx="46101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1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6</xdr:col>
      <xdr:colOff>461257</xdr:colOff>
      <xdr:row>38</xdr:row>
      <xdr:rowOff>24341</xdr:rowOff>
    </xdr:from>
    <xdr:to>
      <xdr:col>14</xdr:col>
      <xdr:colOff>295451</xdr:colOff>
      <xdr:row>57</xdr:row>
      <xdr:rowOff>42332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045662C-3B81-45DE-A076-7C47E4F5DBA8}"/>
            </a:ext>
          </a:extLst>
        </xdr:cNvPr>
        <xdr:cNvSpPr txBox="1"/>
      </xdr:nvSpPr>
      <xdr:spPr>
        <a:xfrm>
          <a:off x="4485570" y="7263341"/>
          <a:ext cx="4723694" cy="3502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6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14</xdr:col>
      <xdr:colOff>537634</xdr:colOff>
      <xdr:row>8</xdr:row>
      <xdr:rowOff>184148</xdr:rowOff>
    </xdr:from>
    <xdr:to>
      <xdr:col>21</xdr:col>
      <xdr:colOff>588434</xdr:colOff>
      <xdr:row>15</xdr:row>
      <xdr:rowOff>103187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9C54EF-0A15-463E-AE18-594AB803FDCC}"/>
            </a:ext>
          </a:extLst>
        </xdr:cNvPr>
        <xdr:cNvSpPr txBox="1"/>
      </xdr:nvSpPr>
      <xdr:spPr>
        <a:xfrm>
          <a:off x="9451447" y="1708148"/>
          <a:ext cx="4329112" cy="12525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observation about the number of fires each year. (graph from Step 1)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The number of wildfires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has been increasing.</a:t>
          </a:r>
        </a:p>
        <a:p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There are peaks where there were higher numbers of fires, but then the next year it was lower because there wasn't as much fuel to burn.</a:t>
          </a:r>
          <a:endParaRPr lang="en-US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509939</xdr:colOff>
      <xdr:row>21</xdr:row>
      <xdr:rowOff>141464</xdr:rowOff>
    </xdr:from>
    <xdr:to>
      <xdr:col>21</xdr:col>
      <xdr:colOff>560740</xdr:colOff>
      <xdr:row>26</xdr:row>
      <xdr:rowOff>132821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D220694-24BC-46E2-B8C9-BFAF20FFF651}"/>
            </a:ext>
          </a:extLst>
        </xdr:cNvPr>
        <xdr:cNvSpPr txBox="1"/>
      </xdr:nvSpPr>
      <xdr:spPr>
        <a:xfrm>
          <a:off x="9423752" y="4141964"/>
          <a:ext cx="4329113" cy="943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observation about the rate of square miles burned per year. (graph from Step 3)</a:t>
          </a:r>
          <a:endParaRPr lang="en-US">
            <a:effectLst/>
          </a:endParaRPr>
        </a:p>
        <a:p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Over time, the fires are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burning more area. This could be due to climate change because temperatures are hotter, causing more drought conditions.</a:t>
          </a:r>
          <a:endParaRPr lang="en-US" sz="1100">
            <a:solidFill>
              <a:srgbClr val="FF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553510</xdr:colOff>
      <xdr:row>40</xdr:row>
      <xdr:rowOff>148698</xdr:rowOff>
    </xdr:from>
    <xdr:to>
      <xdr:col>21</xdr:col>
      <xdr:colOff>604309</xdr:colOff>
      <xdr:row>47</xdr:row>
      <xdr:rowOff>63500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752DBCA-4F39-4004-AE0E-2F55C54DC148}"/>
            </a:ext>
          </a:extLst>
        </xdr:cNvPr>
        <xdr:cNvSpPr txBox="1"/>
      </xdr:nvSpPr>
      <xdr:spPr>
        <a:xfrm>
          <a:off x="10586510" y="7975073"/>
          <a:ext cx="4329112" cy="1192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observation about the amount of CO2 emitted by forest fires by year. (graph from Step 6)</a:t>
          </a:r>
          <a:endParaRPr lang="en-US">
            <a:effectLst/>
          </a:endParaRPr>
        </a:p>
        <a:p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The upper boundary releases more CO2. This is due to the fires burning</a:t>
          </a:r>
          <a:r>
            <a:rPr lang="en-US" sz="1100" baseline="0">
              <a:solidFill>
                <a:srgbClr val="FF0000"/>
              </a:solidFill>
              <a:latin typeface="+mn-lt"/>
              <a:ea typeface="+mn-ea"/>
              <a:cs typeface="+mn-cs"/>
            </a:rPr>
            <a:t> hotter and longer.</a:t>
          </a:r>
          <a:endParaRPr lang="en-US" sz="110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rgbClr val="FF0000"/>
              </a:solidFill>
              <a:latin typeface="+mn-lt"/>
              <a:ea typeface="+mn-ea"/>
              <a:cs typeface="+mn-cs"/>
            </a:rPr>
            <a:t>More fires seem to be hitting the upper boundary than the lower boundary.</a:t>
          </a:r>
        </a:p>
      </xdr:txBody>
    </xdr:sp>
    <xdr:clientData/>
  </xdr:twoCellAnchor>
  <xdr:twoCellAnchor>
    <xdr:from>
      <xdr:col>6</xdr:col>
      <xdr:colOff>563563</xdr:colOff>
      <xdr:row>3</xdr:row>
      <xdr:rowOff>174624</xdr:rowOff>
    </xdr:from>
    <xdr:to>
      <xdr:col>14</xdr:col>
      <xdr:colOff>301624</xdr:colOff>
      <xdr:row>15</xdr:row>
      <xdr:rowOff>133349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99ECDB0-E3A1-372C-84B8-88AE01631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130968</xdr:colOff>
      <xdr:row>41</xdr:row>
      <xdr:rowOff>120650</xdr:rowOff>
    </xdr:from>
    <xdr:to>
      <xdr:col>13</xdr:col>
      <xdr:colOff>563562</xdr:colOff>
      <xdr:row>54</xdr:row>
      <xdr:rowOff>158749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345DF05-3658-5ACA-5E91-58114B871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79374</xdr:colOff>
      <xdr:row>21</xdr:row>
      <xdr:rowOff>119062</xdr:rowOff>
    </xdr:from>
    <xdr:to>
      <xdr:col>14</xdr:col>
      <xdr:colOff>19843</xdr:colOff>
      <xdr:row>34</xdr:row>
      <xdr:rowOff>69850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914F985-E02D-E014-F896-BF0D03801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324555</xdr:colOff>
      <xdr:row>0</xdr:row>
      <xdr:rowOff>482269</xdr:rowOff>
    </xdr:from>
    <xdr:to>
      <xdr:col>15</xdr:col>
      <xdr:colOff>154185</xdr:colOff>
      <xdr:row>17</xdr:row>
      <xdr:rowOff>93715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E10547-C697-4F11-949D-D80563D3DAAA}"/>
            </a:ext>
          </a:extLst>
        </xdr:cNvPr>
        <xdr:cNvSpPr txBox="1"/>
      </xdr:nvSpPr>
      <xdr:spPr>
        <a:xfrm>
          <a:off x="5397499" y="482269"/>
          <a:ext cx="4683853" cy="32803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1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7</xdr:col>
      <xdr:colOff>324556</xdr:colOff>
      <xdr:row>18</xdr:row>
      <xdr:rowOff>79022</xdr:rowOff>
    </xdr:from>
    <xdr:to>
      <xdr:col>15</xdr:col>
      <xdr:colOff>449438</xdr:colOff>
      <xdr:row>35</xdr:row>
      <xdr:rowOff>28223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6FFEF3E-1713-47CB-AAD8-FDB35218932B}"/>
            </a:ext>
          </a:extLst>
        </xdr:cNvPr>
        <xdr:cNvSpPr txBox="1"/>
      </xdr:nvSpPr>
      <xdr:spPr>
        <a:xfrm>
          <a:off x="5397500" y="3931355"/>
          <a:ext cx="4979105" cy="30677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2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6</xdr:col>
      <xdr:colOff>445206</xdr:colOff>
      <xdr:row>36</xdr:row>
      <xdr:rowOff>29634</xdr:rowOff>
    </xdr:from>
    <xdr:to>
      <xdr:col>16</xdr:col>
      <xdr:colOff>90311</xdr:colOff>
      <xdr:row>52</xdr:row>
      <xdr:rowOff>181328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543ABE1-BB02-4E47-A791-BAAA11827283}"/>
            </a:ext>
          </a:extLst>
        </xdr:cNvPr>
        <xdr:cNvSpPr txBox="1"/>
      </xdr:nvSpPr>
      <xdr:spPr>
        <a:xfrm>
          <a:off x="4671484" y="7000523"/>
          <a:ext cx="5712883" cy="3086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Graph from </a:t>
          </a:r>
          <a:r>
            <a:rPr lang="en-U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Step 4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here.</a:t>
          </a:r>
        </a:p>
      </xdr:txBody>
    </xdr:sp>
    <xdr:clientData/>
  </xdr:twoCellAnchor>
  <xdr:twoCellAnchor>
    <xdr:from>
      <xdr:col>16</xdr:col>
      <xdr:colOff>53622</xdr:colOff>
      <xdr:row>0</xdr:row>
      <xdr:rowOff>663223</xdr:rowOff>
    </xdr:from>
    <xdr:to>
      <xdr:col>20</xdr:col>
      <xdr:colOff>257175</xdr:colOff>
      <xdr:row>6</xdr:row>
      <xdr:rowOff>138290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91AA6AF-6071-4C24-AE07-E3E3012C193F}"/>
            </a:ext>
          </a:extLst>
        </xdr:cNvPr>
        <xdr:cNvSpPr txBox="1"/>
      </xdr:nvSpPr>
      <xdr:spPr>
        <a:xfrm>
          <a:off x="10587566" y="663223"/>
          <a:ext cx="2630665" cy="112606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Each graph must include:</a:t>
          </a:r>
        </a:p>
        <a:p>
          <a:r>
            <a:rPr lang="en-US" sz="1100"/>
            <a:t>*</a:t>
          </a:r>
          <a:r>
            <a:rPr lang="en-US" sz="1100" baseline="0"/>
            <a:t> Title.</a:t>
          </a:r>
        </a:p>
        <a:p>
          <a:r>
            <a:rPr lang="en-US" sz="1100" baseline="0"/>
            <a:t>*Scale for the horizontal and vertical axes.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*Labels for the horizontal and vertical axes.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16</xdr:col>
      <xdr:colOff>63499</xdr:colOff>
      <xdr:row>8</xdr:row>
      <xdr:rowOff>182738</xdr:rowOff>
    </xdr:from>
    <xdr:to>
      <xdr:col>20</xdr:col>
      <xdr:colOff>289278</xdr:colOff>
      <xdr:row>14</xdr:row>
      <xdr:rowOff>31043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EC10375-3A75-409A-960A-7A95DFB276EA}"/>
            </a:ext>
          </a:extLst>
        </xdr:cNvPr>
        <xdr:cNvSpPr txBox="1"/>
      </xdr:nvSpPr>
      <xdr:spPr>
        <a:xfrm>
          <a:off x="11317110" y="2200627"/>
          <a:ext cx="2652890" cy="9489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observation. (graph from Step 1)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Cars are increasing in miles per gallon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The increase is slow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 25 mpg as high as a gas powered car can go?</a:t>
          </a:r>
          <a:endParaRPr lang="en-US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16</xdr:col>
      <xdr:colOff>282221</xdr:colOff>
      <xdr:row>20</xdr:row>
      <xdr:rowOff>160865</xdr:rowOff>
    </xdr:from>
    <xdr:to>
      <xdr:col>20</xdr:col>
      <xdr:colOff>593373</xdr:colOff>
      <xdr:row>27</xdr:row>
      <xdr:rowOff>28223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1C92C1C-762A-4A77-B4E7-1D5BC9F13D1A}"/>
            </a:ext>
          </a:extLst>
        </xdr:cNvPr>
        <xdr:cNvSpPr txBox="1"/>
      </xdr:nvSpPr>
      <xdr:spPr>
        <a:xfrm>
          <a:off x="11535832" y="4380087"/>
          <a:ext cx="2738263" cy="115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one observation. (graph from Step 2)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Covid caused more people to stay home, so the number of miles traveled dropped.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  <xdr:twoCellAnchor>
    <xdr:from>
      <xdr:col>16</xdr:col>
      <xdr:colOff>197555</xdr:colOff>
      <xdr:row>39</xdr:row>
      <xdr:rowOff>29633</xdr:rowOff>
    </xdr:from>
    <xdr:to>
      <xdr:col>21</xdr:col>
      <xdr:colOff>171451</xdr:colOff>
      <xdr:row>46</xdr:row>
      <xdr:rowOff>148166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C599E48-AF66-4812-AA28-7A06DB3A161D}"/>
            </a:ext>
          </a:extLst>
        </xdr:cNvPr>
        <xdr:cNvSpPr txBox="1"/>
      </xdr:nvSpPr>
      <xdr:spPr>
        <a:xfrm>
          <a:off x="11451166" y="7734300"/>
          <a:ext cx="3007785" cy="14026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Compare the amount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CO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released by cars and by fires (from Sheet 1). Which of these releases more CO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?  How do you know?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solidFill>
                <a:srgbClr val="FF0000"/>
              </a:solidFill>
              <a:effectLst/>
            </a:rPr>
            <a:t>There was a definite drop in</a:t>
          </a:r>
          <a:r>
            <a:rPr lang="en-US" baseline="0">
              <a:solidFill>
                <a:srgbClr val="FF0000"/>
              </a:solidFill>
              <a:effectLst/>
            </a:rPr>
            <a:t> CO</a:t>
          </a:r>
          <a:r>
            <a:rPr lang="en-US" baseline="-25000">
              <a:solidFill>
                <a:srgbClr val="FF0000"/>
              </a:solidFill>
              <a:effectLst/>
            </a:rPr>
            <a:t>2</a:t>
          </a:r>
          <a:r>
            <a:rPr lang="en-US" baseline="0">
              <a:solidFill>
                <a:srgbClr val="FF0000"/>
              </a:solidFill>
              <a:effectLst/>
            </a:rPr>
            <a:t> when people stayed home.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aseline="0">
              <a:solidFill>
                <a:srgbClr val="FF0000"/>
              </a:solidFill>
              <a:effectLst/>
            </a:rPr>
            <a:t>The amount of CO</a:t>
          </a:r>
          <a:r>
            <a:rPr lang="en-US" baseline="-25000">
              <a:solidFill>
                <a:srgbClr val="FF0000"/>
              </a:solidFill>
              <a:effectLst/>
            </a:rPr>
            <a:t>2</a:t>
          </a:r>
          <a:r>
            <a:rPr lang="en-US" baseline="0">
              <a:solidFill>
                <a:srgbClr val="FF0000"/>
              </a:solidFill>
              <a:effectLst/>
            </a:rPr>
            <a:t> released by cars is much higher than by wildfires.</a:t>
          </a:r>
          <a:endParaRPr lang="en-US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7</xdr:col>
      <xdr:colOff>373945</xdr:colOff>
      <xdr:row>1</xdr:row>
      <xdr:rowOff>81844</xdr:rowOff>
    </xdr:from>
    <xdr:to>
      <xdr:col>15</xdr:col>
      <xdr:colOff>91722</xdr:colOff>
      <xdr:row>16</xdr:row>
      <xdr:rowOff>73378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31B60-A7C1-A6E4-6B1B-956E642B8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77609</xdr:colOff>
      <xdr:row>20</xdr:row>
      <xdr:rowOff>49388</xdr:rowOff>
    </xdr:from>
    <xdr:to>
      <xdr:col>14</xdr:col>
      <xdr:colOff>564444</xdr:colOff>
      <xdr:row>34</xdr:row>
      <xdr:rowOff>49389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B0D91A-0A3B-EE2C-A26F-3F13B3959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536222</xdr:colOff>
      <xdr:row>37</xdr:row>
      <xdr:rowOff>155218</xdr:rowOff>
    </xdr:from>
    <xdr:to>
      <xdr:col>16</xdr:col>
      <xdr:colOff>112889</xdr:colOff>
      <xdr:row>56</xdr:row>
      <xdr:rowOff>63500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DDF6BFD-F9EF-FE01-C0D9-71D04B06A0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75B3-1E94-4CF3-BB59-AA004620A924}">
  <sheetPr>
    <pageSetUpPr fitToPage="1"/>
  </sheetPr>
  <dimension ref="A1:F41"/>
  <sheetViews>
    <sheetView zoomScale="150" zoomScaleNormal="150" workbookViewId="0">
      <selection activeCell="D35" sqref="D35"/>
    </sheetView>
  </sheetViews>
  <sheetFormatPr baseColWidth="10" defaultColWidth="8.83203125" defaultRowHeight="15" x14ac:dyDescent="0.2"/>
  <cols>
    <col min="2" max="2" width="13.83203125" customWidth="1"/>
    <col min="4" max="5" width="14.5" customWidth="1"/>
    <col min="6" max="6" width="15.33203125" customWidth="1"/>
  </cols>
  <sheetData>
    <row r="1" spans="1:6" ht="19" thickBot="1" x14ac:dyDescent="0.25">
      <c r="A1" s="4" t="s">
        <v>0</v>
      </c>
      <c r="B1" s="5" t="s">
        <v>11</v>
      </c>
      <c r="C1" s="4" t="s">
        <v>1</v>
      </c>
      <c r="D1" s="5" t="s">
        <v>2</v>
      </c>
      <c r="E1" s="5" t="s">
        <v>9</v>
      </c>
      <c r="F1" s="5" t="s">
        <v>10</v>
      </c>
    </row>
    <row r="2" spans="1:6" ht="16" thickBot="1" x14ac:dyDescent="0.25">
      <c r="A2" s="6">
        <v>18229</v>
      </c>
      <c r="B2">
        <v>2117.8656000000001</v>
      </c>
      <c r="C2" s="7">
        <v>1983</v>
      </c>
      <c r="D2">
        <f t="shared" ref="D2:D41" si="0">(B2/A2)</f>
        <v>0.11618111799879313</v>
      </c>
      <c r="E2">
        <f>(B2*3125)</f>
        <v>6618330</v>
      </c>
      <c r="F2">
        <f>(B2*12500)</f>
        <v>26473320</v>
      </c>
    </row>
    <row r="3" spans="1:6" ht="16" thickBot="1" x14ac:dyDescent="0.25">
      <c r="A3" s="6">
        <v>20493</v>
      </c>
      <c r="B3">
        <v>1837.4544000000001</v>
      </c>
      <c r="C3" s="7">
        <v>1984</v>
      </c>
      <c r="D3">
        <f t="shared" si="0"/>
        <v>8.9662538427755817E-2</v>
      </c>
      <c r="E3">
        <f t="shared" ref="E3:E41" si="1">(B3*3125)</f>
        <v>5742045</v>
      </c>
      <c r="F3">
        <f t="shared" ref="F3:F41" si="2">(B3*12500)</f>
        <v>22968180</v>
      </c>
    </row>
    <row r="4" spans="1:6" ht="16" thickBot="1" x14ac:dyDescent="0.25">
      <c r="A4" s="6">
        <v>82591</v>
      </c>
      <c r="B4">
        <v>4633.8352000000004</v>
      </c>
      <c r="C4" s="7">
        <v>1985</v>
      </c>
      <c r="D4">
        <f t="shared" si="0"/>
        <v>5.6105812982044055E-2</v>
      </c>
      <c r="E4">
        <f t="shared" si="1"/>
        <v>14480735.000000002</v>
      </c>
      <c r="F4">
        <f t="shared" si="2"/>
        <v>57922940.000000007</v>
      </c>
    </row>
    <row r="5" spans="1:6" ht="16" thickBot="1" x14ac:dyDescent="0.25">
      <c r="A5" s="6">
        <v>85907</v>
      </c>
      <c r="B5">
        <v>4350.6592000000001</v>
      </c>
      <c r="C5" s="7">
        <v>1986</v>
      </c>
      <c r="D5">
        <f t="shared" si="0"/>
        <v>5.0643826463501226E-2</v>
      </c>
      <c r="E5">
        <f t="shared" si="1"/>
        <v>13595810</v>
      </c>
      <c r="F5">
        <f t="shared" si="2"/>
        <v>54383240</v>
      </c>
    </row>
    <row r="6" spans="1:6" ht="16" thickBot="1" x14ac:dyDescent="0.25">
      <c r="A6" s="6">
        <v>71300</v>
      </c>
      <c r="B6">
        <v>3915.6736000000001</v>
      </c>
      <c r="C6" s="7">
        <v>1987</v>
      </c>
      <c r="D6">
        <f t="shared" si="0"/>
        <v>5.4918283309957926E-2</v>
      </c>
      <c r="E6">
        <f t="shared" si="1"/>
        <v>12236480</v>
      </c>
      <c r="F6">
        <f t="shared" si="2"/>
        <v>48945920</v>
      </c>
    </row>
    <row r="7" spans="1:6" ht="16" thickBot="1" x14ac:dyDescent="0.25">
      <c r="A7" s="6">
        <v>72750</v>
      </c>
      <c r="B7">
        <v>8014.8639999999996</v>
      </c>
      <c r="C7" s="7">
        <v>1988</v>
      </c>
      <c r="D7">
        <f t="shared" si="0"/>
        <v>0.11016995189003435</v>
      </c>
      <c r="E7">
        <f t="shared" si="1"/>
        <v>25046450</v>
      </c>
      <c r="F7">
        <f t="shared" si="2"/>
        <v>100185800</v>
      </c>
    </row>
    <row r="8" spans="1:6" ht="16" thickBot="1" x14ac:dyDescent="0.25">
      <c r="A8" s="6">
        <v>48949</v>
      </c>
      <c r="B8">
        <v>2923.6959999999999</v>
      </c>
      <c r="C8" s="7">
        <v>1989</v>
      </c>
      <c r="D8">
        <f t="shared" si="0"/>
        <v>5.9729432674824813E-2</v>
      </c>
      <c r="E8">
        <f t="shared" si="1"/>
        <v>9136550</v>
      </c>
      <c r="F8">
        <f t="shared" si="2"/>
        <v>36546200</v>
      </c>
    </row>
    <row r="9" spans="1:6" ht="16" thickBot="1" x14ac:dyDescent="0.25">
      <c r="A9" s="6">
        <v>66481</v>
      </c>
      <c r="B9">
        <v>7394.5936000000002</v>
      </c>
      <c r="C9" s="7">
        <v>1990</v>
      </c>
      <c r="D9">
        <f t="shared" si="0"/>
        <v>0.11122867586227644</v>
      </c>
      <c r="E9">
        <f t="shared" si="1"/>
        <v>23108105</v>
      </c>
      <c r="F9">
        <f t="shared" si="2"/>
        <v>92432420</v>
      </c>
    </row>
    <row r="10" spans="1:6" ht="16" thickBot="1" x14ac:dyDescent="0.25">
      <c r="A10" s="6">
        <v>75754</v>
      </c>
      <c r="B10">
        <v>4725.7248</v>
      </c>
      <c r="C10" s="7">
        <v>1991</v>
      </c>
      <c r="D10">
        <f t="shared" si="0"/>
        <v>6.2382511814557645E-2</v>
      </c>
      <c r="E10">
        <f t="shared" si="1"/>
        <v>14767890</v>
      </c>
      <c r="F10">
        <f t="shared" si="2"/>
        <v>59071560</v>
      </c>
    </row>
    <row r="11" spans="1:6" ht="16" thickBot="1" x14ac:dyDescent="0.25">
      <c r="A11" s="6">
        <v>87394</v>
      </c>
      <c r="B11">
        <v>3311.8863999999999</v>
      </c>
      <c r="C11" s="7">
        <v>1992</v>
      </c>
      <c r="D11">
        <f t="shared" si="0"/>
        <v>3.7896038629654211E-2</v>
      </c>
      <c r="E11">
        <f t="shared" si="1"/>
        <v>10349645</v>
      </c>
      <c r="F11">
        <f t="shared" si="2"/>
        <v>41398580</v>
      </c>
    </row>
    <row r="12" spans="1:6" ht="16" thickBot="1" x14ac:dyDescent="0.25">
      <c r="A12" s="6">
        <v>58810</v>
      </c>
      <c r="B12">
        <v>2876.1183999999998</v>
      </c>
      <c r="C12" s="7">
        <v>1993</v>
      </c>
      <c r="D12">
        <f t="shared" si="0"/>
        <v>4.8905261010032307E-2</v>
      </c>
      <c r="E12">
        <f t="shared" si="1"/>
        <v>8987870</v>
      </c>
      <c r="F12">
        <f t="shared" si="2"/>
        <v>35951480</v>
      </c>
    </row>
    <row r="13" spans="1:6" ht="16" thickBot="1" x14ac:dyDescent="0.25">
      <c r="A13" s="6">
        <v>79107</v>
      </c>
      <c r="B13">
        <v>6517.7263999999996</v>
      </c>
      <c r="C13" s="7">
        <v>1994</v>
      </c>
      <c r="D13">
        <f t="shared" si="0"/>
        <v>8.2391272580176214E-2</v>
      </c>
      <c r="E13">
        <f t="shared" si="1"/>
        <v>20367895</v>
      </c>
      <c r="F13">
        <f t="shared" si="2"/>
        <v>81471580</v>
      </c>
    </row>
    <row r="14" spans="1:6" ht="16" thickBot="1" x14ac:dyDescent="0.25">
      <c r="A14" s="6">
        <v>82234</v>
      </c>
      <c r="B14">
        <v>2944.8735999999999</v>
      </c>
      <c r="C14" s="7">
        <v>1995</v>
      </c>
      <c r="D14">
        <f t="shared" si="0"/>
        <v>3.5810900600724761E-2</v>
      </c>
      <c r="E14">
        <f t="shared" si="1"/>
        <v>9202730</v>
      </c>
      <c r="F14">
        <f t="shared" si="2"/>
        <v>36810920</v>
      </c>
    </row>
    <row r="15" spans="1:6" ht="16" thickBot="1" x14ac:dyDescent="0.25">
      <c r="A15" s="6">
        <v>96363</v>
      </c>
      <c r="B15">
        <v>9705.5967999999993</v>
      </c>
      <c r="C15" s="7">
        <v>1996</v>
      </c>
      <c r="D15">
        <f t="shared" si="0"/>
        <v>0.10071912248477112</v>
      </c>
      <c r="E15">
        <f t="shared" si="1"/>
        <v>30329989.999999996</v>
      </c>
      <c r="F15">
        <f t="shared" si="2"/>
        <v>121319959.99999999</v>
      </c>
    </row>
    <row r="16" spans="1:6" ht="16" thickBot="1" x14ac:dyDescent="0.25">
      <c r="A16" s="6">
        <v>66196</v>
      </c>
      <c r="B16">
        <v>4571.1343999999999</v>
      </c>
      <c r="C16" s="7">
        <v>1997</v>
      </c>
      <c r="D16">
        <f t="shared" si="0"/>
        <v>6.9054541059882776E-2</v>
      </c>
      <c r="E16">
        <f t="shared" si="1"/>
        <v>14284795</v>
      </c>
      <c r="F16">
        <f t="shared" si="2"/>
        <v>57139180</v>
      </c>
    </row>
    <row r="17" spans="1:6" ht="16" thickBot="1" x14ac:dyDescent="0.25">
      <c r="A17" s="6">
        <v>81043</v>
      </c>
      <c r="B17">
        <v>2127.5264000000002</v>
      </c>
      <c r="C17" s="7">
        <v>1998</v>
      </c>
      <c r="D17">
        <f t="shared" si="0"/>
        <v>2.6251821872339379E-2</v>
      </c>
      <c r="E17">
        <f t="shared" si="1"/>
        <v>6648520.0000000009</v>
      </c>
      <c r="F17">
        <f t="shared" si="2"/>
        <v>26594080.000000004</v>
      </c>
    </row>
    <row r="18" spans="1:6" ht="16" thickBot="1" x14ac:dyDescent="0.25">
      <c r="A18" s="6">
        <v>92487</v>
      </c>
      <c r="B18">
        <v>9001.7487999999994</v>
      </c>
      <c r="C18" s="7">
        <v>1999</v>
      </c>
      <c r="D18">
        <f t="shared" si="0"/>
        <v>9.7329882037475529E-2</v>
      </c>
      <c r="E18">
        <f t="shared" si="1"/>
        <v>28130464.999999996</v>
      </c>
      <c r="F18">
        <f t="shared" si="2"/>
        <v>112521859.99999999</v>
      </c>
    </row>
    <row r="19" spans="1:6" ht="16" thickBot="1" x14ac:dyDescent="0.25">
      <c r="A19" s="6">
        <v>92250</v>
      </c>
      <c r="B19">
        <v>11829.5888</v>
      </c>
      <c r="C19" s="7">
        <v>2000</v>
      </c>
      <c r="D19">
        <f t="shared" si="0"/>
        <v>0.12823402493224931</v>
      </c>
      <c r="E19">
        <f t="shared" si="1"/>
        <v>36967465</v>
      </c>
      <c r="F19">
        <f t="shared" si="2"/>
        <v>147869860</v>
      </c>
    </row>
    <row r="20" spans="1:6" ht="16" thickBot="1" x14ac:dyDescent="0.25">
      <c r="A20" s="6">
        <v>84079</v>
      </c>
      <c r="B20">
        <v>5713.4575999999997</v>
      </c>
      <c r="C20" s="7">
        <v>2001</v>
      </c>
      <c r="D20">
        <f t="shared" si="0"/>
        <v>6.7953443785011711E-2</v>
      </c>
      <c r="E20">
        <f t="shared" si="1"/>
        <v>17854555</v>
      </c>
      <c r="F20">
        <f t="shared" si="2"/>
        <v>71418220</v>
      </c>
    </row>
    <row r="21" spans="1:6" ht="16" thickBot="1" x14ac:dyDescent="0.25">
      <c r="A21" s="6">
        <v>73457</v>
      </c>
      <c r="B21">
        <v>11495.539199999999</v>
      </c>
      <c r="C21" s="7">
        <v>2002</v>
      </c>
      <c r="D21">
        <f t="shared" si="0"/>
        <v>0.15649344786745986</v>
      </c>
      <c r="E21">
        <f t="shared" si="1"/>
        <v>35923560</v>
      </c>
      <c r="F21">
        <f t="shared" si="2"/>
        <v>143694240</v>
      </c>
    </row>
    <row r="22" spans="1:6" ht="16" thickBot="1" x14ac:dyDescent="0.25">
      <c r="A22" s="6">
        <v>63629</v>
      </c>
      <c r="B22">
        <v>6337.3472000000002</v>
      </c>
      <c r="C22" s="7">
        <v>2003</v>
      </c>
      <c r="D22">
        <f t="shared" si="0"/>
        <v>9.9598409530245652E-2</v>
      </c>
      <c r="E22">
        <f t="shared" si="1"/>
        <v>19804210</v>
      </c>
      <c r="F22">
        <f t="shared" si="2"/>
        <v>79216840</v>
      </c>
    </row>
    <row r="23" spans="1:6" ht="16" thickBot="1" x14ac:dyDescent="0.25">
      <c r="A23" s="6">
        <v>65461</v>
      </c>
      <c r="B23">
        <v>12956.608</v>
      </c>
      <c r="C23" s="7">
        <v>2004</v>
      </c>
      <c r="D23">
        <f t="shared" si="0"/>
        <v>0.1979286598127129</v>
      </c>
      <c r="E23">
        <f t="shared" si="1"/>
        <v>40489400</v>
      </c>
      <c r="F23">
        <f t="shared" si="2"/>
        <v>161957600</v>
      </c>
    </row>
    <row r="24" spans="1:6" ht="16" thickBot="1" x14ac:dyDescent="0.25">
      <c r="A24" s="6">
        <v>66753</v>
      </c>
      <c r="B24">
        <v>13903.0224</v>
      </c>
      <c r="C24" s="7">
        <v>2005</v>
      </c>
      <c r="D24">
        <f t="shared" si="0"/>
        <v>0.20827561907330008</v>
      </c>
      <c r="E24">
        <f t="shared" si="1"/>
        <v>43446945</v>
      </c>
      <c r="F24">
        <f t="shared" si="2"/>
        <v>173787780</v>
      </c>
    </row>
    <row r="25" spans="1:6" ht="16" thickBot="1" x14ac:dyDescent="0.25">
      <c r="A25" s="6">
        <v>96385</v>
      </c>
      <c r="B25">
        <v>15797.992</v>
      </c>
      <c r="C25" s="7">
        <v>2006</v>
      </c>
      <c r="D25">
        <f t="shared" si="0"/>
        <v>0.16390508896612543</v>
      </c>
      <c r="E25">
        <f t="shared" si="1"/>
        <v>49368725</v>
      </c>
      <c r="F25">
        <f t="shared" si="2"/>
        <v>197474900</v>
      </c>
    </row>
    <row r="26" spans="1:6" ht="16" thickBot="1" x14ac:dyDescent="0.25">
      <c r="A26" s="6">
        <v>85705</v>
      </c>
      <c r="B26">
        <v>14924.871999999999</v>
      </c>
      <c r="C26" s="7">
        <v>2007</v>
      </c>
      <c r="D26">
        <f t="shared" si="0"/>
        <v>0.17414237209030978</v>
      </c>
      <c r="E26">
        <f t="shared" si="1"/>
        <v>46640225</v>
      </c>
      <c r="F26">
        <f t="shared" si="2"/>
        <v>186560900</v>
      </c>
    </row>
    <row r="27" spans="1:6" ht="16" thickBot="1" x14ac:dyDescent="0.25">
      <c r="A27" s="6">
        <v>78979</v>
      </c>
      <c r="B27">
        <v>8467.9488000000001</v>
      </c>
      <c r="C27" s="7">
        <v>2008</v>
      </c>
      <c r="D27">
        <f t="shared" si="0"/>
        <v>0.10721772623102344</v>
      </c>
      <c r="E27">
        <f t="shared" si="1"/>
        <v>26462340</v>
      </c>
      <c r="F27">
        <f t="shared" si="2"/>
        <v>105849360</v>
      </c>
    </row>
    <row r="28" spans="1:6" ht="16" thickBot="1" x14ac:dyDescent="0.25">
      <c r="A28" s="6">
        <v>78792</v>
      </c>
      <c r="B28">
        <v>9474.8575999999994</v>
      </c>
      <c r="C28" s="7">
        <v>2009</v>
      </c>
      <c r="D28">
        <f t="shared" si="0"/>
        <v>0.12025151792060107</v>
      </c>
      <c r="E28">
        <f t="shared" si="1"/>
        <v>29608929.999999996</v>
      </c>
      <c r="F28">
        <f t="shared" si="2"/>
        <v>118435719.99999999</v>
      </c>
    </row>
    <row r="29" spans="1:6" ht="16" thickBot="1" x14ac:dyDescent="0.25">
      <c r="A29" s="6">
        <v>71971</v>
      </c>
      <c r="B29">
        <v>5476.3584000000001</v>
      </c>
      <c r="C29" s="7">
        <v>2010</v>
      </c>
      <c r="D29">
        <f t="shared" si="0"/>
        <v>7.6091181170193548E-2</v>
      </c>
      <c r="E29">
        <f t="shared" si="1"/>
        <v>17113620</v>
      </c>
      <c r="F29">
        <f t="shared" si="2"/>
        <v>68454480</v>
      </c>
    </row>
    <row r="30" spans="1:6" ht="16" thickBot="1" x14ac:dyDescent="0.25">
      <c r="A30" s="6">
        <v>74126</v>
      </c>
      <c r="B30">
        <v>13938.1872</v>
      </c>
      <c r="C30" s="7">
        <v>2011</v>
      </c>
      <c r="D30">
        <f t="shared" si="0"/>
        <v>0.18803371556538867</v>
      </c>
      <c r="E30">
        <f t="shared" si="1"/>
        <v>43556835</v>
      </c>
      <c r="F30">
        <f t="shared" si="2"/>
        <v>174227340</v>
      </c>
    </row>
    <row r="31" spans="1:6" ht="16" thickBot="1" x14ac:dyDescent="0.25">
      <c r="A31" s="6">
        <v>67774</v>
      </c>
      <c r="B31">
        <v>14921.980799999999</v>
      </c>
      <c r="C31" s="7">
        <v>2012</v>
      </c>
      <c r="D31">
        <f t="shared" si="0"/>
        <v>0.22017264437689968</v>
      </c>
      <c r="E31">
        <f t="shared" si="1"/>
        <v>46631190</v>
      </c>
      <c r="F31">
        <f t="shared" si="2"/>
        <v>186524760</v>
      </c>
    </row>
    <row r="32" spans="1:6" ht="16" thickBot="1" x14ac:dyDescent="0.25">
      <c r="A32" s="6">
        <v>47579</v>
      </c>
      <c r="B32">
        <v>6911.2736000000004</v>
      </c>
      <c r="C32" s="7">
        <v>2013</v>
      </c>
      <c r="D32">
        <f t="shared" si="0"/>
        <v>0.14525890834191557</v>
      </c>
      <c r="E32">
        <f t="shared" si="1"/>
        <v>21597730</v>
      </c>
      <c r="F32">
        <f t="shared" si="2"/>
        <v>86390920</v>
      </c>
    </row>
    <row r="33" spans="1:6" ht="16" thickBot="1" x14ac:dyDescent="0.25">
      <c r="A33" s="6">
        <v>63312</v>
      </c>
      <c r="B33">
        <v>5752.9808000000003</v>
      </c>
      <c r="C33" s="7">
        <v>2014</v>
      </c>
      <c r="D33">
        <f t="shared" si="0"/>
        <v>9.0867146828405368E-2</v>
      </c>
      <c r="E33">
        <f t="shared" si="1"/>
        <v>17978065</v>
      </c>
      <c r="F33">
        <f t="shared" si="2"/>
        <v>71912260</v>
      </c>
    </row>
    <row r="34" spans="1:6" ht="16" thickBot="1" x14ac:dyDescent="0.25">
      <c r="A34" s="6">
        <v>68151</v>
      </c>
      <c r="B34">
        <v>16200.2384</v>
      </c>
      <c r="C34" s="7">
        <v>2015</v>
      </c>
      <c r="D34">
        <f t="shared" si="0"/>
        <v>0.23771094187906266</v>
      </c>
      <c r="E34">
        <f t="shared" si="1"/>
        <v>50625745</v>
      </c>
      <c r="F34">
        <f t="shared" si="2"/>
        <v>202502980</v>
      </c>
    </row>
    <row r="35" spans="1:6" ht="16" thickBot="1" x14ac:dyDescent="0.25">
      <c r="A35" s="6">
        <v>67743</v>
      </c>
      <c r="B35">
        <v>8815.9920000000002</v>
      </c>
      <c r="C35" s="7">
        <v>2016</v>
      </c>
      <c r="D35">
        <f t="shared" si="0"/>
        <v>0.13013878924759753</v>
      </c>
      <c r="E35">
        <f t="shared" si="1"/>
        <v>27549975</v>
      </c>
      <c r="F35">
        <f t="shared" si="2"/>
        <v>110199900</v>
      </c>
    </row>
    <row r="36" spans="1:6" ht="16" thickBot="1" x14ac:dyDescent="0.25">
      <c r="A36" s="6">
        <v>71499</v>
      </c>
      <c r="B36">
        <v>16041.7376</v>
      </c>
      <c r="C36" s="7">
        <v>2017</v>
      </c>
      <c r="D36">
        <f t="shared" si="0"/>
        <v>0.22436310437908222</v>
      </c>
      <c r="E36">
        <f t="shared" si="1"/>
        <v>50130430</v>
      </c>
      <c r="F36">
        <f t="shared" si="2"/>
        <v>200521720</v>
      </c>
    </row>
    <row r="37" spans="1:6" ht="16" thickBot="1" x14ac:dyDescent="0.25">
      <c r="A37" s="6">
        <v>58083</v>
      </c>
      <c r="B37">
        <v>14027.9872</v>
      </c>
      <c r="C37" s="7">
        <v>2018</v>
      </c>
      <c r="D37">
        <f t="shared" si="0"/>
        <v>0.24151623022226812</v>
      </c>
      <c r="E37">
        <f t="shared" si="1"/>
        <v>43837460</v>
      </c>
      <c r="F37">
        <f t="shared" si="2"/>
        <v>175349840</v>
      </c>
    </row>
    <row r="38" spans="1:6" ht="16" thickBot="1" x14ac:dyDescent="0.25">
      <c r="A38" s="6">
        <v>50477</v>
      </c>
      <c r="B38">
        <v>7462.9823999999999</v>
      </c>
      <c r="C38" s="7">
        <v>2019</v>
      </c>
      <c r="D38">
        <f t="shared" si="0"/>
        <v>0.14784916694732253</v>
      </c>
      <c r="E38">
        <f t="shared" si="1"/>
        <v>23321820</v>
      </c>
      <c r="F38">
        <f t="shared" si="2"/>
        <v>93287280</v>
      </c>
    </row>
    <row r="39" spans="1:6" ht="16" thickBot="1" x14ac:dyDescent="0.25">
      <c r="A39" s="6">
        <v>58950</v>
      </c>
      <c r="B39">
        <v>16195.7376</v>
      </c>
      <c r="C39" s="7">
        <v>2020</v>
      </c>
      <c r="D39">
        <f t="shared" si="0"/>
        <v>0.27473685496183209</v>
      </c>
      <c r="E39">
        <f t="shared" si="1"/>
        <v>50611680</v>
      </c>
      <c r="F39">
        <f t="shared" si="2"/>
        <v>202446720</v>
      </c>
    </row>
    <row r="40" spans="1:6" ht="16" thickBot="1" x14ac:dyDescent="0.25">
      <c r="A40" s="6">
        <v>58985</v>
      </c>
      <c r="B40">
        <v>11401.0288</v>
      </c>
      <c r="C40" s="7">
        <v>2021</v>
      </c>
      <c r="D40">
        <f t="shared" si="0"/>
        <v>0.19328691701279987</v>
      </c>
      <c r="E40">
        <f t="shared" si="1"/>
        <v>35628215</v>
      </c>
      <c r="F40">
        <f t="shared" si="2"/>
        <v>142512860</v>
      </c>
    </row>
    <row r="41" spans="1:6" x14ac:dyDescent="0.2">
      <c r="A41" s="6">
        <v>68988</v>
      </c>
      <c r="B41">
        <v>12123.4928</v>
      </c>
      <c r="C41" s="7">
        <v>2022</v>
      </c>
      <c r="D41">
        <f t="shared" si="0"/>
        <v>0.1757333565257726</v>
      </c>
      <c r="E41">
        <f t="shared" si="1"/>
        <v>37885915</v>
      </c>
      <c r="F41">
        <f t="shared" si="2"/>
        <v>151543660</v>
      </c>
    </row>
  </sheetData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73B7-6145-4ACD-9541-34BB56C53FB8}">
  <sheetPr>
    <pageSetUpPr fitToPage="1"/>
  </sheetPr>
  <dimension ref="A1:G19"/>
  <sheetViews>
    <sheetView tabSelected="1" zoomScale="150" zoomScaleNormal="150" workbookViewId="0">
      <selection activeCell="B13" sqref="B13"/>
    </sheetView>
  </sheetViews>
  <sheetFormatPr baseColWidth="10" defaultColWidth="8.83203125" defaultRowHeight="15" x14ac:dyDescent="0.2"/>
  <cols>
    <col min="2" max="2" width="13.5" customWidth="1"/>
    <col min="3" max="3" width="12.5" customWidth="1"/>
    <col min="4" max="4" width="12.1640625" customWidth="1"/>
    <col min="5" max="5" width="14.6640625" customWidth="1"/>
    <col min="7" max="7" width="12.83203125" customWidth="1"/>
  </cols>
  <sheetData>
    <row r="1" spans="1:7" ht="48" x14ac:dyDescent="0.2">
      <c r="A1" s="2" t="s">
        <v>3</v>
      </c>
      <c r="B1" s="2" t="s">
        <v>6</v>
      </c>
      <c r="C1" s="2" t="s">
        <v>8</v>
      </c>
      <c r="D1" s="2" t="s">
        <v>7</v>
      </c>
      <c r="E1" s="2" t="s">
        <v>4</v>
      </c>
      <c r="F1" s="3" t="s">
        <v>1</v>
      </c>
      <c r="G1" s="2" t="s">
        <v>5</v>
      </c>
    </row>
    <row r="2" spans="1:7" x14ac:dyDescent="0.2">
      <c r="A2" s="8">
        <v>19.3</v>
      </c>
      <c r="B2" s="9">
        <f>(1/A2)</f>
        <v>5.181347150259067E-2</v>
      </c>
      <c r="C2" s="1">
        <v>2964788</v>
      </c>
      <c r="D2">
        <f t="shared" ref="D2:D19" si="0">(C2*1000000)</f>
        <v>2964788000000</v>
      </c>
      <c r="E2">
        <f t="shared" ref="E2:E19" si="1">(B2*D2)</f>
        <v>153615958549.22278</v>
      </c>
      <c r="F2" s="10">
        <v>2004</v>
      </c>
      <c r="G2">
        <f>(D2*8.887)</f>
        <v>26348070956000</v>
      </c>
    </row>
    <row r="3" spans="1:7" x14ac:dyDescent="0.2">
      <c r="A3" s="8">
        <v>19.88</v>
      </c>
      <c r="B3" s="9">
        <f t="shared" ref="B3:B19" si="2">(1/A3)</f>
        <v>5.030181086519115E-2</v>
      </c>
      <c r="C3" s="1">
        <v>2989430</v>
      </c>
      <c r="D3">
        <f t="shared" si="0"/>
        <v>2989430000000</v>
      </c>
      <c r="E3">
        <f t="shared" si="1"/>
        <v>150373742454.72839</v>
      </c>
      <c r="F3" s="10">
        <v>2005</v>
      </c>
      <c r="G3">
        <f t="shared" ref="G3:G19" si="3">(D3*8.887)</f>
        <v>26567064410000</v>
      </c>
    </row>
    <row r="4" spans="1:7" x14ac:dyDescent="0.2">
      <c r="A4" s="8">
        <v>20.13</v>
      </c>
      <c r="B4" s="9">
        <f t="shared" si="2"/>
        <v>4.967709885742673E-2</v>
      </c>
      <c r="C4" s="1">
        <v>3014371</v>
      </c>
      <c r="D4">
        <f t="shared" si="0"/>
        <v>3014371000000</v>
      </c>
      <c r="E4">
        <f t="shared" si="1"/>
        <v>149745206159.96027</v>
      </c>
      <c r="F4" s="10">
        <v>2006</v>
      </c>
      <c r="G4">
        <f t="shared" si="3"/>
        <v>26788715077000</v>
      </c>
    </row>
    <row r="5" spans="1:7" x14ac:dyDescent="0.2">
      <c r="A5" s="8">
        <v>20.6</v>
      </c>
      <c r="B5" s="9">
        <f t="shared" si="2"/>
        <v>4.8543689320388349E-2</v>
      </c>
      <c r="C5" s="1">
        <v>3031124.0000000005</v>
      </c>
      <c r="D5">
        <f t="shared" si="0"/>
        <v>3031124000000.0005</v>
      </c>
      <c r="E5">
        <f t="shared" si="1"/>
        <v>147141941747.57285</v>
      </c>
      <c r="F5" s="10">
        <v>2007</v>
      </c>
      <c r="G5">
        <f t="shared" si="3"/>
        <v>26937598988000.004</v>
      </c>
    </row>
    <row r="6" spans="1:7" x14ac:dyDescent="0.2">
      <c r="A6" s="8">
        <v>20.97</v>
      </c>
      <c r="B6" s="9">
        <f t="shared" si="2"/>
        <v>4.7687172150691466E-2</v>
      </c>
      <c r="C6" s="1">
        <v>2976528.0000000005</v>
      </c>
      <c r="D6">
        <f t="shared" si="0"/>
        <v>2976528000000.0005</v>
      </c>
      <c r="E6">
        <f t="shared" si="1"/>
        <v>141942203147.35339</v>
      </c>
      <c r="F6" s="10">
        <v>2008</v>
      </c>
      <c r="G6">
        <f t="shared" si="3"/>
        <v>26452404336000.004</v>
      </c>
    </row>
    <row r="7" spans="1:7" x14ac:dyDescent="0.2">
      <c r="A7" s="8">
        <v>22.4</v>
      </c>
      <c r="B7" s="9">
        <f t="shared" si="2"/>
        <v>4.4642857142857144E-2</v>
      </c>
      <c r="C7" s="1">
        <v>2956763.5179988691</v>
      </c>
      <c r="D7">
        <f t="shared" si="0"/>
        <v>2956763517998.8691</v>
      </c>
      <c r="E7">
        <f t="shared" si="1"/>
        <v>131998371339.23523</v>
      </c>
      <c r="F7" s="10">
        <v>2009</v>
      </c>
      <c r="G7">
        <f t="shared" si="3"/>
        <v>26276757384455.953</v>
      </c>
    </row>
    <row r="8" spans="1:7" x14ac:dyDescent="0.2">
      <c r="A8" s="8">
        <v>22.59</v>
      </c>
      <c r="B8" s="9">
        <f t="shared" si="2"/>
        <v>4.4267374944665781E-2</v>
      </c>
      <c r="C8" s="1">
        <v>2967265.9665717185</v>
      </c>
      <c r="D8">
        <f t="shared" si="0"/>
        <v>2967265966571.7183</v>
      </c>
      <c r="E8">
        <f t="shared" si="1"/>
        <v>131353075102.77637</v>
      </c>
      <c r="F8" s="10">
        <v>2010</v>
      </c>
      <c r="G8">
        <f t="shared" si="3"/>
        <v>26370092644922.863</v>
      </c>
    </row>
    <row r="9" spans="1:7" x14ac:dyDescent="0.2">
      <c r="A9" s="8">
        <v>22.29</v>
      </c>
      <c r="B9" s="9">
        <f t="shared" si="2"/>
        <v>4.4863167339614179E-2</v>
      </c>
      <c r="C9" s="1">
        <v>2950401.8071570308</v>
      </c>
      <c r="D9">
        <f t="shared" si="0"/>
        <v>2950401807157.0308</v>
      </c>
      <c r="E9">
        <f t="shared" si="1"/>
        <v>132364369993.58595</v>
      </c>
      <c r="F9" s="10">
        <v>2011</v>
      </c>
      <c r="G9">
        <f t="shared" si="3"/>
        <v>26220220860204.535</v>
      </c>
    </row>
    <row r="10" spans="1:7" x14ac:dyDescent="0.2">
      <c r="A10" s="8">
        <v>23.57</v>
      </c>
      <c r="B10" s="9">
        <f t="shared" si="2"/>
        <v>4.242681374628765E-2</v>
      </c>
      <c r="C10" s="1">
        <v>2969432.938078207</v>
      </c>
      <c r="D10">
        <f t="shared" si="0"/>
        <v>2969432938078.207</v>
      </c>
      <c r="E10">
        <f t="shared" si="1"/>
        <v>125983578195.93581</v>
      </c>
      <c r="F10" s="10">
        <v>2012</v>
      </c>
      <c r="G10">
        <f t="shared" si="3"/>
        <v>26389350520701.027</v>
      </c>
    </row>
    <row r="11" spans="1:7" x14ac:dyDescent="0.2">
      <c r="A11" s="8">
        <v>24.18</v>
      </c>
      <c r="B11" s="9">
        <f t="shared" si="2"/>
        <v>4.1356492969396197E-2</v>
      </c>
      <c r="C11" s="1">
        <v>2988280.1894543027</v>
      </c>
      <c r="D11">
        <f t="shared" si="0"/>
        <v>2988280189454.3027</v>
      </c>
      <c r="E11">
        <f t="shared" si="1"/>
        <v>123584788645.75281</v>
      </c>
      <c r="F11" s="10">
        <v>2013</v>
      </c>
      <c r="G11">
        <f t="shared" si="3"/>
        <v>26556846043680.391</v>
      </c>
    </row>
    <row r="12" spans="1:7" x14ac:dyDescent="0.2">
      <c r="A12" s="8">
        <v>24.11</v>
      </c>
      <c r="B12" s="9">
        <f t="shared" si="2"/>
        <v>4.14765657403567E-2</v>
      </c>
      <c r="C12" s="1">
        <v>3025655.7268996327</v>
      </c>
      <c r="D12">
        <f t="shared" si="0"/>
        <v>3025655726899.6328</v>
      </c>
      <c r="E12">
        <f t="shared" si="1"/>
        <v>125493808664.43936</v>
      </c>
      <c r="F12" s="10">
        <v>2014</v>
      </c>
      <c r="G12">
        <f t="shared" si="3"/>
        <v>26889002444957.039</v>
      </c>
    </row>
    <row r="13" spans="1:7" x14ac:dyDescent="0.2">
      <c r="A13" s="8">
        <v>24.65</v>
      </c>
      <c r="B13" s="9">
        <f t="shared" si="2"/>
        <v>4.0567951318458417E-2</v>
      </c>
      <c r="C13" s="1">
        <v>3095372.7010209644</v>
      </c>
      <c r="D13">
        <f t="shared" si="0"/>
        <v>3095372701020.9644</v>
      </c>
      <c r="E13">
        <f t="shared" si="1"/>
        <v>125572929047.50362</v>
      </c>
      <c r="F13" s="10">
        <v>2015</v>
      </c>
      <c r="G13">
        <f t="shared" si="3"/>
        <v>27508577193973.312</v>
      </c>
    </row>
    <row r="14" spans="1:7" x14ac:dyDescent="0.2">
      <c r="A14" s="8">
        <v>24.71</v>
      </c>
      <c r="B14" s="9">
        <f t="shared" si="2"/>
        <v>4.0469445568595712E-2</v>
      </c>
      <c r="C14" s="1">
        <v>3174407.9577208241</v>
      </c>
      <c r="D14">
        <f t="shared" si="0"/>
        <v>3174407957720.8242</v>
      </c>
      <c r="E14">
        <f t="shared" si="1"/>
        <v>128466530057.49997</v>
      </c>
      <c r="F14" s="10">
        <v>2016</v>
      </c>
      <c r="G14">
        <f t="shared" si="3"/>
        <v>28210963520264.965</v>
      </c>
    </row>
    <row r="15" spans="1:7" x14ac:dyDescent="0.2">
      <c r="A15" s="8">
        <v>24.86</v>
      </c>
      <c r="B15" s="9">
        <f t="shared" si="2"/>
        <v>4.0225261464199517E-2</v>
      </c>
      <c r="C15" s="1">
        <v>3212347.3113388289</v>
      </c>
      <c r="D15">
        <f t="shared" si="0"/>
        <v>3212347311338.8291</v>
      </c>
      <c r="E15">
        <f t="shared" si="1"/>
        <v>129217510512.42273</v>
      </c>
      <c r="F15" s="10">
        <v>2017</v>
      </c>
      <c r="G15">
        <f t="shared" si="3"/>
        <v>28548130555868.176</v>
      </c>
    </row>
    <row r="16" spans="1:7" x14ac:dyDescent="0.2">
      <c r="A16" s="8">
        <v>25.11</v>
      </c>
      <c r="B16" s="9">
        <f t="shared" si="2"/>
        <v>3.9824771007566706E-2</v>
      </c>
      <c r="C16" s="1">
        <v>3240326.5426353998</v>
      </c>
      <c r="D16">
        <f t="shared" si="0"/>
        <v>3240326542635.3999</v>
      </c>
      <c r="E16">
        <f t="shared" si="1"/>
        <v>129045262550.19513</v>
      </c>
      <c r="F16" s="10">
        <v>2018</v>
      </c>
      <c r="G16">
        <f t="shared" si="3"/>
        <v>28796781984400.801</v>
      </c>
    </row>
    <row r="17" spans="1:7" x14ac:dyDescent="0.2">
      <c r="A17" s="8">
        <v>24.91</v>
      </c>
      <c r="B17" s="9">
        <f t="shared" si="2"/>
        <v>4.0144520272982737E-2</v>
      </c>
      <c r="C17" s="1">
        <v>3261771.6628413144</v>
      </c>
      <c r="D17">
        <f t="shared" si="0"/>
        <v>3261771662841.3145</v>
      </c>
      <c r="E17">
        <f t="shared" si="1"/>
        <v>130942258644.77376</v>
      </c>
      <c r="F17" s="10">
        <v>2019</v>
      </c>
      <c r="G17">
        <f t="shared" si="3"/>
        <v>28987364767670.762</v>
      </c>
    </row>
    <row r="18" spans="1:7" x14ac:dyDescent="0.2">
      <c r="A18" s="8">
        <v>25.38</v>
      </c>
      <c r="B18" s="9">
        <f t="shared" si="2"/>
        <v>3.9401103230890466E-2</v>
      </c>
      <c r="C18" s="1">
        <v>2903621.5262799999</v>
      </c>
      <c r="D18">
        <f t="shared" si="0"/>
        <v>2903621526280</v>
      </c>
      <c r="E18">
        <f t="shared" si="1"/>
        <v>114405891500.39401</v>
      </c>
      <c r="F18" s="10">
        <v>2020</v>
      </c>
      <c r="G18">
        <f t="shared" si="3"/>
        <v>25804484504050.359</v>
      </c>
    </row>
    <row r="19" spans="1:7" x14ac:dyDescent="0.2">
      <c r="A19" s="8">
        <v>25.42</v>
      </c>
      <c r="B19" s="9">
        <f t="shared" si="2"/>
        <v>3.9339103068450038E-2</v>
      </c>
      <c r="C19" s="1">
        <v>3140088.0533100003</v>
      </c>
      <c r="D19">
        <f t="shared" si="0"/>
        <v>3140088053310.0005</v>
      </c>
      <c r="E19">
        <f t="shared" si="1"/>
        <v>123528247573.17075</v>
      </c>
      <c r="F19" s="10">
        <v>2021</v>
      </c>
      <c r="G19">
        <f t="shared" si="3"/>
        <v>27905962529765.977</v>
      </c>
    </row>
  </sheetData>
  <conditionalFormatting sqref="A2:C19 F2:F19">
    <cfRule type="containsText" dxfId="0" priority="1" operator="containsText" text="false">
      <formula>NOT(ISERROR(SEARCH("false",A2)))</formula>
    </cfRule>
  </conditionalFormatting>
  <pageMargins left="0.7" right="0.7" top="0.75" bottom="0.75" header="0.3" footer="0.3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Nelson</dc:creator>
  <cp:keywords/>
  <dc:description/>
  <cp:lastModifiedBy>Beth McElroy</cp:lastModifiedBy>
  <cp:revision/>
  <cp:lastPrinted>2024-12-12T19:56:26Z</cp:lastPrinted>
  <dcterms:created xsi:type="dcterms:W3CDTF">2023-06-28T15:39:11Z</dcterms:created>
  <dcterms:modified xsi:type="dcterms:W3CDTF">2024-12-12T20:04:13Z</dcterms:modified>
  <cp:category/>
  <cp:contentStatus/>
</cp:coreProperties>
</file>