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135" windowWidth="7530" windowHeight="6045" activeTab="0"/>
  </bookViews>
  <sheets>
    <sheet name="1 Energy Imports and Exports" sheetId="1" r:id="rId1"/>
    <sheet name="2 Energy Production_Consumption" sheetId="2" r:id="rId2"/>
    <sheet name="3 Energy Consumption by Sector" sheetId="3" r:id="rId3"/>
    <sheet name="4 Residential by source " sheetId="4" r:id="rId4"/>
    <sheet name="5 Household by source 2001" sheetId="5" r:id="rId5"/>
    <sheet name="6 Household overall 2001" sheetId="6" r:id="rId6"/>
    <sheet name="7 Household elect 2001" sheetId="7" r:id="rId7"/>
    <sheet name="8 use per house type" sheetId="8" r:id="rId8"/>
    <sheet name="8 house size and year" sheetId="9" r:id="rId9"/>
    <sheet name="9 Oil exp__imp" sheetId="10" r:id="rId10"/>
    <sheet name="10 Oil prod__cons" sheetId="11" r:id="rId11"/>
  </sheets>
  <definedNames/>
  <calcPr fullCalcOnLoad="1"/>
</workbook>
</file>

<file path=xl/sharedStrings.xml><?xml version="1.0" encoding="utf-8"?>
<sst xmlns="http://schemas.openxmlformats.org/spreadsheetml/2006/main" count="276" uniqueCount="188">
  <si>
    <t>year</t>
  </si>
  <si>
    <t>Coal</t>
  </si>
  <si>
    <t>Natural Gas</t>
  </si>
  <si>
    <t>Petroleum</t>
  </si>
  <si>
    <t>(Quadrillion BTU, "QUAD")</t>
  </si>
  <si>
    <t>Total</t>
  </si>
  <si>
    <t>Energy IMPORTS By Source</t>
  </si>
  <si>
    <t>Energy EXPORTS By Source</t>
  </si>
  <si>
    <t>Source: Energy Information Administration/Monthly Energy Review December 2007; www.eia.doe.gov</t>
  </si>
  <si>
    <t>fossil fuels</t>
  </si>
  <si>
    <t>Total Fossil Fuels</t>
  </si>
  <si>
    <t>Nuclear Electric Power</t>
  </si>
  <si>
    <t>Hydro-electric Power</t>
  </si>
  <si>
    <t>Geo-Thermal</t>
  </si>
  <si>
    <t>Solar/PV</t>
  </si>
  <si>
    <t>Wind</t>
  </si>
  <si>
    <t>Biomass</t>
  </si>
  <si>
    <t>Grand Total</t>
  </si>
  <si>
    <t>Total Renewables</t>
  </si>
  <si>
    <t>Primary Energy PRODUCTION By Source</t>
  </si>
  <si>
    <t>Primary Energy CONSUMPTION By Source</t>
  </si>
  <si>
    <t>Year</t>
  </si>
  <si>
    <t>(Trillion BTU)</t>
  </si>
  <si>
    <t>Residential</t>
  </si>
  <si>
    <t>Commercial</t>
  </si>
  <si>
    <t>Industrial</t>
  </si>
  <si>
    <t>Transportation</t>
  </si>
  <si>
    <t>Electric Power Sector</t>
  </si>
  <si>
    <t>Primary</t>
  </si>
  <si>
    <t>Total*</t>
  </si>
  <si>
    <t>*Total includes portion of electric power sector.</t>
  </si>
  <si>
    <t>Residential Energy Consumption, By Source</t>
  </si>
  <si>
    <t>Total Primary</t>
  </si>
  <si>
    <t>Fossil Fuels</t>
  </si>
  <si>
    <t>Renewables</t>
  </si>
  <si>
    <t>PRIMARY CONSUMPTION</t>
  </si>
  <si>
    <t>Energy Consumption, by Sector (Primary and Total*)</t>
  </si>
  <si>
    <t>End-Use Sectors</t>
  </si>
  <si>
    <t>Electricity retail sales</t>
  </si>
  <si>
    <t>Electrical system energy losses</t>
  </si>
  <si>
    <t xml:space="preserve">Prepare a graph that shows the types of fuel that provided energy in the residential sector (household energy use) in 2006.  Plot the different fossil fuels and total renewables in a bar graph, then make a separate plot of the different renewables (all for 2006).  What about the electrical energy - where do you think that should fit into your graph?  </t>
  </si>
  <si>
    <t>Look at the numbers for the electricity retail sales (that is the amount you pay for on your bill) compared to the system losses.  About what percentage of the total electricity generated at the utility plant is usable to the consumer?</t>
  </si>
  <si>
    <t>U.S.</t>
  </si>
  <si>
    <t>New York</t>
  </si>
  <si>
    <t>Fuel Oil</t>
  </si>
  <si>
    <t>Kerosene</t>
  </si>
  <si>
    <t>LPG</t>
  </si>
  <si>
    <t>Wood</t>
  </si>
  <si>
    <t>electric (purchased)</t>
  </si>
  <si>
    <t>space heating</t>
  </si>
  <si>
    <t>electric air conditioning</t>
  </si>
  <si>
    <t>water heating</t>
  </si>
  <si>
    <t>refrigerators</t>
  </si>
  <si>
    <t>other applances and lighting</t>
  </si>
  <si>
    <t>Share of Total (%)</t>
  </si>
  <si>
    <t>Air-Conditioning</t>
  </si>
  <si>
    <t>Space Heating</t>
  </si>
  <si>
    <t>HVAC Appliances</t>
  </si>
  <si>
    <t>Kitchen Appliances</t>
  </si>
  <si>
    <t>Water Heating</t>
  </si>
  <si>
    <t>Lighting</t>
  </si>
  <si>
    <t>Home Electronics</t>
  </si>
  <si>
    <t>Laundry Appliances</t>
  </si>
  <si>
    <t>Other Equipment</t>
  </si>
  <si>
    <t>Prepare a graph that shows the ways we use electricity in our homes.  Do you think a PIE or a BAR chart would be better?</t>
  </si>
  <si>
    <t>What is the biggest electricity user in an average home in the US?  Do you think this compares with your household? Why?</t>
  </si>
  <si>
    <t>Overall</t>
  </si>
  <si>
    <t>Refrigerators</t>
  </si>
  <si>
    <t>Ovens and Coffee Makers</t>
  </si>
  <si>
    <t>Range Tops</t>
  </si>
  <si>
    <t>Dishwashers</t>
  </si>
  <si>
    <t>Freezers</t>
  </si>
  <si>
    <t>Prepare a graph that shows the electricity use by kitchen appliances. What is the biggest electricity user in the kitchen?</t>
  </si>
  <si>
    <t>Type of Housing</t>
  </si>
  <si>
    <t>Energy Use</t>
  </si>
  <si>
    <t>single family</t>
  </si>
  <si>
    <t>2-4 unit apartment building</t>
  </si>
  <si>
    <t>apartment building, 5 or more units</t>
  </si>
  <si>
    <t>mobile homes</t>
  </si>
  <si>
    <t>500-999</t>
  </si>
  <si>
    <t>1000-1499</t>
  </si>
  <si>
    <t>2000-2499</t>
  </si>
  <si>
    <t>1500-1999</t>
  </si>
  <si>
    <t>2500-2999</t>
  </si>
  <si>
    <t>3000-3499</t>
  </si>
  <si>
    <t>greater than 4000</t>
  </si>
  <si>
    <t>less than 500</t>
  </si>
  <si>
    <t>3500-3999</t>
  </si>
  <si>
    <t>Prepare a graph that shows the relationship between energy use and type of house (a line graph would be best).  How does your graph show possible reasons why our energy use in the U.S. is so much higher than other parts of the developed world?</t>
  </si>
  <si>
    <t>Year of Construction</t>
  </si>
  <si>
    <t>1939 or before</t>
  </si>
  <si>
    <t>1940-1949</t>
  </si>
  <si>
    <t>1950-1959</t>
  </si>
  <si>
    <t>1960-1969</t>
  </si>
  <si>
    <t>1970-1979</t>
  </si>
  <si>
    <t>1980-1989</t>
  </si>
  <si>
    <t>1990-1999</t>
  </si>
  <si>
    <t>2000-2001</t>
  </si>
  <si>
    <t>Household energy use vs. Size of House (2001) and vs. Year of Construction (million BTU/household, 2001)</t>
  </si>
  <si>
    <t>Size of House (square feet)</t>
  </si>
  <si>
    <t>Prepare a graph that shows the relationship between energy use and the year in which the house was built (again, a line graph).</t>
  </si>
  <si>
    <t>Compare your two graphs.  What does the information tell us about the trends in new home construction?</t>
  </si>
  <si>
    <t>Household Energy use vs. Type of Housing (million BTU/household, 2001)</t>
  </si>
  <si>
    <t>(million BTU per household, 2001)</t>
  </si>
  <si>
    <t>Prepare a graph (or a few graphs) to show the amount of energy used by each source in the average household, both in the US and in New York State.  Would you use a bar or a PIE chart? Why?</t>
  </si>
  <si>
    <t>Look at the numbers for the electricity retail sales (that is the amount you pay for on your bill) compared to the system losses.  About what percentage of the electricity generated at the plant do you use in your home?  Does this surprise you?</t>
  </si>
  <si>
    <t>Prepare a graph that shows the ways we use energy in our homes, both in the U.S. and in New York State.  Do you think a PIE or a BAR chart would be better?</t>
  </si>
  <si>
    <t xml:space="preserve">Country </t>
  </si>
  <si>
    <t>Net Oil Exports</t>
  </si>
  <si>
    <t xml:space="preserve"> (million barrels per day - rounded) </t>
  </si>
  <si>
    <t xml:space="preserve">*Table includes all countries with net exports exceeding 1 million barrels per day in 2002. </t>
  </si>
  <si>
    <t xml:space="preserve">Net Oil Imports </t>
  </si>
  <si>
    <t xml:space="preserve">(million barrels per day-rounded) </t>
  </si>
  <si>
    <t xml:space="preserve">Top World Oil Net Exporters and Importers, 2003* </t>
  </si>
  <si>
    <t>http://www.eia.doe.gov/emeu/cabs/topworldtables1_2.html</t>
  </si>
  <si>
    <t xml:space="preserve">Saudi Arabia </t>
  </si>
  <si>
    <t xml:space="preserve">Russia </t>
  </si>
  <si>
    <t xml:space="preserve">Norway </t>
  </si>
  <si>
    <t xml:space="preserve">Iran </t>
  </si>
  <si>
    <t xml:space="preserve">United Arab Emirates </t>
  </si>
  <si>
    <t xml:space="preserve">Venezuela </t>
  </si>
  <si>
    <t xml:space="preserve">Kuwait </t>
  </si>
  <si>
    <t xml:space="preserve">Nigeria </t>
  </si>
  <si>
    <t xml:space="preserve">Mexico </t>
  </si>
  <si>
    <t xml:space="preserve">Algeria </t>
  </si>
  <si>
    <t xml:space="preserve">Libya </t>
  </si>
  <si>
    <t xml:space="preserve">United States </t>
  </si>
  <si>
    <t xml:space="preserve">Japan </t>
  </si>
  <si>
    <t xml:space="preserve">Germany </t>
  </si>
  <si>
    <t xml:space="preserve">South Korea </t>
  </si>
  <si>
    <t xml:space="preserve">China </t>
  </si>
  <si>
    <t xml:space="preserve">France </t>
  </si>
  <si>
    <t xml:space="preserve">Italy </t>
  </si>
  <si>
    <t xml:space="preserve">Spain </t>
  </si>
  <si>
    <t xml:space="preserve">India </t>
  </si>
  <si>
    <t>Prepare two bar graphs that show the major oil exporters and importers.  Where does the U.S. stand on each graph?</t>
  </si>
  <si>
    <t xml:space="preserve">Top World Oil Producers and Consumers, 2003* </t>
  </si>
  <si>
    <t>Total Oil Production**</t>
  </si>
  <si>
    <t>** Total oil production includes crude oil, natural gas liquids, condensate, refinery gain, and other liquids</t>
  </si>
  <si>
    <r>
      <t>Source:</t>
    </r>
    <r>
      <rPr>
        <sz val="10"/>
        <color indexed="8"/>
        <rFont val="Arial"/>
        <family val="2"/>
      </rPr>
      <t xml:space="preserve"> Energy Information Administration, US Department of Energy, </t>
    </r>
  </si>
  <si>
    <t>Prepare two bar graphs that show the major oil producers and consumers.  Where does the U.S. stand on each graph?</t>
  </si>
  <si>
    <t xml:space="preserve">*Table includes all countries with total oil production or consumption exceeding 2 million barrels per day in 2002. </t>
  </si>
  <si>
    <t>Total Oil Consumption</t>
  </si>
  <si>
    <t xml:space="preserve">Canada </t>
  </si>
  <si>
    <t xml:space="preserve">United Kingdom </t>
  </si>
  <si>
    <t xml:space="preserve">Brazil </t>
  </si>
  <si>
    <t>Source: www.eia.doe.gov/pub/consumption/residential/2001ce_tables/enduse_consump2001.pdf</t>
  </si>
  <si>
    <t>primary electric (generated at plant)</t>
  </si>
  <si>
    <t>average U.S. and New York State</t>
  </si>
  <si>
    <t xml:space="preserve">Household Energy Consumption by Source </t>
  </si>
  <si>
    <t>Household Energy End-use</t>
  </si>
  <si>
    <t>Household Electricity Consumption by End-use, average U.S. (percent)</t>
  </si>
  <si>
    <t>Prepare a graph that shows the relationship between size of house and energy use (a line graph would be best).</t>
  </si>
  <si>
    <t>Total Imports</t>
  </si>
  <si>
    <t>Total Exports</t>
  </si>
  <si>
    <t>Grand Total Production</t>
  </si>
  <si>
    <t>Grand Total Consumption</t>
  </si>
  <si>
    <t>Prepare a graph that shows the relative energy (total) use by the 4 major sectors for 2006 (include residential, commercial, industrial, and transportation - the "total" numbers already include their portion of the electric power sector column).  You may use a pie or bar graph.  Then prepare a line (XY) graph that shows the change in energy use over time for the different sectors -- note the differences in the rates that each sector increases.  Which is increasing the most? Why?</t>
  </si>
  <si>
    <t>Prepare a line (XY) graph that shows energy production and energy consumption over time.  You may use a different color for each energy source, or you may choose to just plot the total amounts.  (Hint:  you may want to plot "total renewables" and then prepare a separate graph showing each renewable, because of the difference in scale.)  Be sure to include units!</t>
  </si>
  <si>
    <t>Prepare a line (XY) graph that shows energy imports and energy exports over time.  You may use a different color for each energy source, or you may choose to just plot the total imports and total exports. Be sure to include units!</t>
  </si>
  <si>
    <t>(million BTU per household using that energy source, 2001)</t>
  </si>
  <si>
    <t>Total Production</t>
  </si>
  <si>
    <t>Total Consumption</t>
  </si>
  <si>
    <t>summarized data (to plot total amounts):</t>
  </si>
  <si>
    <t>Key Notes:</t>
  </si>
  <si>
    <t>* imports mostly of petroleum, least of coal</t>
  </si>
  <si>
    <t xml:space="preserve">Solutions: </t>
  </si>
  <si>
    <t>* imports greatly exceed exports (total imports ~7X exports)</t>
  </si>
  <si>
    <t>Solutions:</t>
  </si>
  <si>
    <t>Key Points:</t>
  </si>
  <si>
    <t>* we generate far less fossil fuels than we consume (this is mostly petroleum, not shown in this set of plots)</t>
  </si>
  <si>
    <t>* We consume and produce far more fossil fuels than renewables or nuclear power</t>
  </si>
  <si>
    <t>* most of the renewable energy we produce (and consume, not shown) is from hydroelectric dams and biomass burning</t>
  </si>
  <si>
    <t>Regrouped data for pie chart</t>
  </si>
  <si>
    <t>Total energy consumed by sector (2006) (trillion BTU)</t>
  </si>
  <si>
    <t>Key points:</t>
  </si>
  <si>
    <t>* energy use is split in approximately thirds (transportation, industry, buildings (residential+commercial))</t>
  </si>
  <si>
    <t>* Energy used by the transportation sector is growing most rapidly</t>
  </si>
  <si>
    <t>* energy use by industry is still the greatest total share, but it is not growing</t>
  </si>
  <si>
    <t>Summary for graph, 2006 (trillion Btus)</t>
  </si>
  <si>
    <t>key points:</t>
  </si>
  <si>
    <t>* Natural gas is the most widely used directly in the home</t>
  </si>
  <si>
    <t>* Renewables are used only for ~7% of the total direct home energy,</t>
  </si>
  <si>
    <t>biomass represents the most of this</t>
  </si>
  <si>
    <t>* Electricity consumption is growing rapidly and becoming a larger % of the total home energy use</t>
  </si>
  <si>
    <t>% electricity losses</t>
  </si>
  <si>
    <t>* electricity losses are generally between 65-70% of the total energy used to generate the electricity</t>
  </si>
  <si>
    <t>*energy consumption per household increases substantially in larger homes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</si>
</sst>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9">
    <font>
      <sz val="10"/>
      <name val="Arial"/>
      <family val="0"/>
    </font>
    <font>
      <sz val="8"/>
      <name val="Arial"/>
      <family val="0"/>
    </font>
    <font>
      <b/>
      <sz val="10"/>
      <name val="Arial"/>
      <family val="2"/>
    </font>
    <font>
      <sz val="12"/>
      <name val="Arial"/>
      <family val="0"/>
    </font>
    <font>
      <b/>
      <sz val="12"/>
      <name val="Arial"/>
      <family val="2"/>
    </font>
    <font>
      <b/>
      <sz val="14"/>
      <name val="Arial"/>
      <family val="2"/>
    </font>
    <font>
      <sz val="14"/>
      <name val="Arial"/>
      <family val="2"/>
    </font>
    <font>
      <u val="single"/>
      <sz val="10"/>
      <color indexed="12"/>
      <name val="Arial"/>
      <family val="0"/>
    </font>
    <font>
      <sz val="11"/>
      <name val="Arial"/>
      <family val="0"/>
    </font>
    <font>
      <sz val="10"/>
      <color indexed="8"/>
      <name val="Arial"/>
      <family val="2"/>
    </font>
    <font>
      <u val="single"/>
      <sz val="10"/>
      <color indexed="36"/>
      <name val="Arial"/>
      <family val="0"/>
    </font>
    <font>
      <sz val="12"/>
      <color indexed="8"/>
      <name val="Arial"/>
      <family val="2"/>
    </font>
    <font>
      <sz val="9"/>
      <name val="Arial"/>
      <family val="0"/>
    </font>
    <font>
      <sz val="8.5"/>
      <name val="Arial"/>
      <family val="0"/>
    </font>
    <font>
      <b/>
      <sz val="10.25"/>
      <name val="Arial"/>
      <family val="0"/>
    </font>
    <font>
      <sz val="10.5"/>
      <name val="Arial"/>
      <family val="0"/>
    </font>
    <font>
      <b/>
      <sz val="10.75"/>
      <name val="Arial"/>
      <family val="0"/>
    </font>
    <font>
      <sz val="10.75"/>
      <name val="Arial"/>
      <family val="0"/>
    </font>
    <font>
      <sz val="15.5"/>
      <name val="Arial"/>
      <family val="0"/>
    </font>
  </fonts>
  <fills count="3">
    <fill>
      <patternFill/>
    </fill>
    <fill>
      <patternFill patternType="gray125"/>
    </fill>
    <fill>
      <patternFill patternType="solid">
        <fgColor indexed="13"/>
        <bgColor indexed="64"/>
      </patternFill>
    </fill>
  </fills>
  <borders count="18">
    <border>
      <left/>
      <right/>
      <top/>
      <bottom/>
      <diagonal/>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2" fillId="0" borderId="0" xfId="0" applyFont="1" applyAlignment="1">
      <alignment/>
    </xf>
    <xf numFmtId="0" fontId="0" fillId="0" borderId="0" xfId="0" applyAlignment="1">
      <alignment horizontal="center"/>
    </xf>
    <xf numFmtId="2" fontId="0" fillId="0" borderId="0" xfId="0" applyNumberFormat="1" applyAlignment="1">
      <alignment/>
    </xf>
    <xf numFmtId="164" fontId="0" fillId="0" borderId="0" xfId="0" applyNumberFormat="1" applyAlignment="1">
      <alignment/>
    </xf>
    <xf numFmtId="0" fontId="0" fillId="0" borderId="0" xfId="0" applyAlignment="1">
      <alignment horizontal="center" wrapText="1"/>
    </xf>
    <xf numFmtId="0" fontId="0" fillId="0" borderId="0" xfId="0" applyAlignment="1">
      <alignment wrapText="1"/>
    </xf>
    <xf numFmtId="164" fontId="2" fillId="0" borderId="0" xfId="0" applyNumberFormat="1"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xf>
    <xf numFmtId="0" fontId="5" fillId="0" borderId="0" xfId="0" applyFont="1" applyAlignment="1">
      <alignment wrapText="1"/>
    </xf>
    <xf numFmtId="0" fontId="3" fillId="0" borderId="1" xfId="0" applyFont="1" applyBorder="1" applyAlignment="1">
      <alignment/>
    </xf>
    <xf numFmtId="0" fontId="4" fillId="0" borderId="1" xfId="0" applyFont="1" applyBorder="1" applyAlignment="1">
      <alignment horizontal="center"/>
    </xf>
    <xf numFmtId="0" fontId="3" fillId="0" borderId="1" xfId="0" applyFont="1" applyBorder="1" applyAlignment="1">
      <alignment wrapText="1"/>
    </xf>
    <xf numFmtId="0" fontId="4" fillId="0" borderId="1" xfId="0" applyFont="1" applyBorder="1" applyAlignment="1">
      <alignment horizontal="center" wrapText="1"/>
    </xf>
    <xf numFmtId="165" fontId="3" fillId="0" borderId="1" xfId="0" applyNumberFormat="1" applyFont="1" applyBorder="1" applyAlignment="1">
      <alignment/>
    </xf>
    <xf numFmtId="0" fontId="3" fillId="0" borderId="0" xfId="0" applyFont="1" applyBorder="1" applyAlignment="1">
      <alignment/>
    </xf>
    <xf numFmtId="0" fontId="3" fillId="0" borderId="2" xfId="0" applyFont="1" applyBorder="1" applyAlignment="1">
      <alignment wrapText="1"/>
    </xf>
    <xf numFmtId="165" fontId="3" fillId="0" borderId="2" xfId="0" applyNumberFormat="1" applyFont="1" applyBorder="1" applyAlignment="1">
      <alignment/>
    </xf>
    <xf numFmtId="0" fontId="3" fillId="0" borderId="0" xfId="0" applyFont="1" applyBorder="1" applyAlignment="1">
      <alignment wrapText="1"/>
    </xf>
    <xf numFmtId="165" fontId="3" fillId="0" borderId="0" xfId="0" applyNumberFormat="1" applyFont="1" applyBorder="1" applyAlignment="1">
      <alignment/>
    </xf>
    <xf numFmtId="165" fontId="3" fillId="0" borderId="1" xfId="0" applyNumberFormat="1" applyFont="1" applyBorder="1" applyAlignment="1">
      <alignment horizontal="center"/>
    </xf>
    <xf numFmtId="0" fontId="5" fillId="0" borderId="0" xfId="0" applyFont="1" applyAlignment="1">
      <alignment horizontal="center" wrapText="1"/>
    </xf>
    <xf numFmtId="0" fontId="4" fillId="0" borderId="1" xfId="0" applyFont="1" applyBorder="1" applyAlignment="1">
      <alignment/>
    </xf>
    <xf numFmtId="164" fontId="0" fillId="0" borderId="0" xfId="0" applyNumberFormat="1" applyAlignment="1">
      <alignment wrapText="1"/>
    </xf>
    <xf numFmtId="0" fontId="4" fillId="0" borderId="1" xfId="0" applyFont="1" applyBorder="1" applyAlignment="1">
      <alignment horizontal="center" wrapText="1"/>
    </xf>
    <xf numFmtId="0" fontId="4" fillId="0" borderId="0" xfId="0" applyFont="1" applyAlignment="1">
      <alignment horizontal="center" wrapText="1"/>
    </xf>
    <xf numFmtId="164" fontId="4" fillId="0" borderId="1" xfId="0" applyNumberFormat="1" applyFont="1" applyBorder="1" applyAlignment="1">
      <alignment horizontal="center" wrapText="1"/>
    </xf>
    <xf numFmtId="164" fontId="3" fillId="0" borderId="1" xfId="0" applyNumberFormat="1" applyFont="1" applyBorder="1" applyAlignment="1">
      <alignment/>
    </xf>
    <xf numFmtId="0" fontId="3" fillId="0" borderId="0" xfId="0" applyFont="1" applyAlignment="1">
      <alignment/>
    </xf>
    <xf numFmtId="164" fontId="3" fillId="0" borderId="0" xfId="0" applyNumberFormat="1" applyFont="1" applyAlignment="1">
      <alignment/>
    </xf>
    <xf numFmtId="0" fontId="6" fillId="0" borderId="0" xfId="0" applyFont="1" applyAlignment="1">
      <alignment/>
    </xf>
    <xf numFmtId="0" fontId="3" fillId="0" borderId="0" xfId="0" applyFont="1" applyAlignment="1">
      <alignment/>
    </xf>
    <xf numFmtId="0" fontId="0" fillId="0" borderId="0" xfId="0" applyFont="1" applyAlignment="1">
      <alignment/>
    </xf>
    <xf numFmtId="0" fontId="4" fillId="0" borderId="1" xfId="0" applyFont="1" applyBorder="1" applyAlignment="1">
      <alignment horizontal="center"/>
    </xf>
    <xf numFmtId="0" fontId="3" fillId="0" borderId="3" xfId="0" applyFont="1" applyBorder="1" applyAlignment="1">
      <alignment/>
    </xf>
    <xf numFmtId="164" fontId="3" fillId="0" borderId="3" xfId="0" applyNumberFormat="1" applyFont="1" applyBorder="1" applyAlignment="1">
      <alignment/>
    </xf>
    <xf numFmtId="2" fontId="3" fillId="0" borderId="3" xfId="0" applyNumberFormat="1" applyFont="1" applyBorder="1" applyAlignment="1">
      <alignment/>
    </xf>
    <xf numFmtId="0" fontId="3" fillId="0" borderId="4" xfId="0" applyFont="1" applyBorder="1" applyAlignment="1">
      <alignment/>
    </xf>
    <xf numFmtId="164" fontId="3" fillId="0" borderId="4" xfId="0" applyNumberFormat="1" applyFont="1" applyBorder="1" applyAlignment="1">
      <alignment/>
    </xf>
    <xf numFmtId="2" fontId="3" fillId="0" borderId="4" xfId="0" applyNumberFormat="1" applyFont="1" applyBorder="1" applyAlignment="1">
      <alignment/>
    </xf>
    <xf numFmtId="164" fontId="5" fillId="0" borderId="0" xfId="0" applyNumberFormat="1" applyFont="1" applyAlignment="1">
      <alignment/>
    </xf>
    <xf numFmtId="0" fontId="3" fillId="0" borderId="5" xfId="0" applyFont="1" applyBorder="1" applyAlignment="1">
      <alignment/>
    </xf>
    <xf numFmtId="0" fontId="3" fillId="0" borderId="2"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8" xfId="0" applyFont="1" applyBorder="1" applyAlignment="1">
      <alignment horizontal="center" wrapText="1"/>
    </xf>
    <xf numFmtId="0" fontId="3" fillId="0" borderId="9" xfId="0" applyFont="1" applyBorder="1" applyAlignment="1">
      <alignment horizontal="center" wrapText="1"/>
    </xf>
    <xf numFmtId="164" fontId="3" fillId="0" borderId="9" xfId="0" applyNumberFormat="1" applyFont="1" applyBorder="1" applyAlignment="1">
      <alignment horizontal="center" wrapText="1"/>
    </xf>
    <xf numFmtId="0" fontId="3" fillId="0" borderId="0" xfId="0" applyFont="1" applyAlignment="1">
      <alignment horizontal="center" wrapText="1"/>
    </xf>
    <xf numFmtId="0" fontId="3" fillId="0" borderId="10" xfId="0" applyFont="1" applyBorder="1" applyAlignment="1">
      <alignment/>
    </xf>
    <xf numFmtId="164" fontId="3" fillId="0" borderId="10" xfId="0" applyNumberFormat="1" applyFont="1" applyBorder="1" applyAlignment="1">
      <alignment/>
    </xf>
    <xf numFmtId="164" fontId="3" fillId="0" borderId="0" xfId="0" applyNumberFormat="1" applyFont="1" applyBorder="1" applyAlignment="1">
      <alignment/>
    </xf>
    <xf numFmtId="2" fontId="3" fillId="0" borderId="3" xfId="0" applyNumberFormat="1" applyFont="1" applyBorder="1" applyAlignment="1">
      <alignment/>
    </xf>
    <xf numFmtId="164" fontId="3" fillId="0" borderId="3" xfId="0" applyNumberFormat="1" applyFont="1" applyBorder="1" applyAlignment="1">
      <alignment/>
    </xf>
    <xf numFmtId="2" fontId="3" fillId="0" borderId="11" xfId="0" applyNumberFormat="1" applyFont="1" applyBorder="1" applyAlignment="1">
      <alignment/>
    </xf>
    <xf numFmtId="0" fontId="3" fillId="0" borderId="12" xfId="0" applyFont="1" applyBorder="1" applyAlignment="1">
      <alignment/>
    </xf>
    <xf numFmtId="164" fontId="3" fillId="0" borderId="12" xfId="0" applyNumberFormat="1" applyFont="1" applyBorder="1" applyAlignment="1">
      <alignment/>
    </xf>
    <xf numFmtId="164" fontId="3" fillId="0" borderId="13" xfId="0" applyNumberFormat="1" applyFont="1" applyBorder="1" applyAlignment="1">
      <alignment/>
    </xf>
    <xf numFmtId="2" fontId="3" fillId="0" borderId="4" xfId="0" applyNumberFormat="1" applyFont="1" applyBorder="1" applyAlignment="1">
      <alignment/>
    </xf>
    <xf numFmtId="0" fontId="3" fillId="0" borderId="13" xfId="0" applyFont="1" applyBorder="1" applyAlignment="1">
      <alignment/>
    </xf>
    <xf numFmtId="164" fontId="3" fillId="0" borderId="4" xfId="0" applyNumberFormat="1" applyFont="1" applyBorder="1" applyAlignment="1">
      <alignment/>
    </xf>
    <xf numFmtId="2" fontId="3" fillId="0" borderId="14" xfId="0" applyNumberFormat="1" applyFont="1" applyBorder="1" applyAlignment="1">
      <alignment/>
    </xf>
    <xf numFmtId="0" fontId="3" fillId="0" borderId="5" xfId="0" applyFont="1" applyBorder="1" applyAlignment="1">
      <alignment horizontal="center" wrapText="1"/>
    </xf>
    <xf numFmtId="0" fontId="3" fillId="0" borderId="2" xfId="0" applyFont="1" applyBorder="1" applyAlignment="1">
      <alignment horizontal="center" wrapText="1"/>
    </xf>
    <xf numFmtId="164" fontId="3" fillId="0" borderId="7" xfId="0" applyNumberFormat="1" applyFont="1" applyBorder="1" applyAlignment="1">
      <alignment horizontal="center" wrapText="1"/>
    </xf>
    <xf numFmtId="0" fontId="4" fillId="0" borderId="11" xfId="0" applyFont="1" applyBorder="1" applyAlignment="1">
      <alignment horizontal="center" wrapText="1"/>
    </xf>
    <xf numFmtId="0" fontId="3" fillId="0" borderId="0" xfId="0" applyFont="1" applyBorder="1" applyAlignment="1">
      <alignment horizontal="center" wrapText="1"/>
    </xf>
    <xf numFmtId="0" fontId="4" fillId="0" borderId="6" xfId="0" applyFont="1" applyBorder="1" applyAlignment="1">
      <alignment horizontal="center" wrapText="1"/>
    </xf>
    <xf numFmtId="0" fontId="3" fillId="0" borderId="7" xfId="0" applyFont="1" applyBorder="1" applyAlignment="1">
      <alignment horizontal="center" wrapText="1"/>
    </xf>
    <xf numFmtId="0" fontId="4" fillId="0" borderId="3" xfId="0" applyFont="1" applyBorder="1" applyAlignment="1">
      <alignment horizontal="center" wrapText="1"/>
    </xf>
    <xf numFmtId="0" fontId="3" fillId="0" borderId="9" xfId="0" applyFont="1" applyBorder="1" applyAlignment="1">
      <alignment/>
    </xf>
    <xf numFmtId="164" fontId="3" fillId="0" borderId="11" xfId="0" applyNumberFormat="1" applyFont="1" applyBorder="1" applyAlignment="1">
      <alignment/>
    </xf>
    <xf numFmtId="0" fontId="3" fillId="0" borderId="11" xfId="0" applyFont="1" applyBorder="1" applyAlignment="1">
      <alignment/>
    </xf>
    <xf numFmtId="164" fontId="3" fillId="0" borderId="14" xfId="0" applyNumberFormat="1" applyFont="1" applyBorder="1" applyAlignment="1">
      <alignment/>
    </xf>
    <xf numFmtId="0" fontId="3" fillId="0" borderId="14" xfId="0" applyFont="1" applyBorder="1" applyAlignment="1">
      <alignment/>
    </xf>
    <xf numFmtId="2" fontId="3" fillId="0" borderId="0" xfId="0" applyNumberFormat="1" applyFont="1" applyAlignment="1">
      <alignment/>
    </xf>
    <xf numFmtId="0" fontId="4" fillId="0" borderId="0" xfId="0" applyFont="1" applyAlignment="1">
      <alignment/>
    </xf>
    <xf numFmtId="164" fontId="4" fillId="0" borderId="0" xfId="0" applyNumberFormat="1" applyFont="1" applyAlignment="1">
      <alignment/>
    </xf>
    <xf numFmtId="164" fontId="4" fillId="0" borderId="14" xfId="0" applyNumberFormat="1" applyFont="1" applyBorder="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3" xfId="0" applyFont="1" applyBorder="1" applyAlignment="1">
      <alignment horizontal="center" wrapText="1"/>
    </xf>
    <xf numFmtId="164" fontId="3" fillId="0" borderId="8" xfId="0" applyNumberFormat="1" applyFont="1" applyBorder="1" applyAlignment="1">
      <alignment horizontal="center" wrapText="1"/>
    </xf>
    <xf numFmtId="164" fontId="3" fillId="0" borderId="15" xfId="0" applyNumberFormat="1" applyFont="1" applyBorder="1" applyAlignment="1">
      <alignment horizontal="center" wrapText="1"/>
    </xf>
    <xf numFmtId="0" fontId="3" fillId="0" borderId="3" xfId="0" applyFont="1" applyBorder="1" applyAlignment="1">
      <alignment/>
    </xf>
    <xf numFmtId="1" fontId="3" fillId="0" borderId="10" xfId="0" applyNumberFormat="1" applyFont="1" applyBorder="1" applyAlignment="1">
      <alignment/>
    </xf>
    <xf numFmtId="1" fontId="3" fillId="0" borderId="11" xfId="0" applyNumberFormat="1" applyFont="1" applyBorder="1" applyAlignment="1">
      <alignment/>
    </xf>
    <xf numFmtId="1" fontId="3" fillId="0" borderId="0" xfId="0" applyNumberFormat="1" applyFont="1" applyBorder="1" applyAlignment="1">
      <alignment/>
    </xf>
    <xf numFmtId="1" fontId="3" fillId="0" borderId="3" xfId="0" applyNumberFormat="1" applyFont="1" applyBorder="1" applyAlignment="1">
      <alignment/>
    </xf>
    <xf numFmtId="1" fontId="3" fillId="0" borderId="0" xfId="0" applyNumberFormat="1" applyFont="1" applyAlignment="1">
      <alignment/>
    </xf>
    <xf numFmtId="0" fontId="3" fillId="0" borderId="4" xfId="0" applyFont="1" applyBorder="1" applyAlignment="1">
      <alignment/>
    </xf>
    <xf numFmtId="1" fontId="3" fillId="0" borderId="12" xfId="0" applyNumberFormat="1" applyFont="1" applyBorder="1" applyAlignment="1">
      <alignment/>
    </xf>
    <xf numFmtId="1" fontId="3" fillId="0" borderId="14" xfId="0" applyNumberFormat="1" applyFont="1" applyBorder="1" applyAlignment="1">
      <alignment/>
    </xf>
    <xf numFmtId="1" fontId="3" fillId="0" borderId="13" xfId="0" applyNumberFormat="1" applyFont="1" applyBorder="1" applyAlignment="1">
      <alignment/>
    </xf>
    <xf numFmtId="1" fontId="3" fillId="0" borderId="4" xfId="0" applyNumberFormat="1" applyFont="1" applyBorder="1" applyAlignment="1">
      <alignment/>
    </xf>
    <xf numFmtId="0" fontId="4" fillId="0" borderId="6" xfId="0" applyFont="1" applyBorder="1" applyAlignment="1">
      <alignment horizontal="center" wrapText="1"/>
    </xf>
    <xf numFmtId="0" fontId="3" fillId="0" borderId="0" xfId="0" applyFont="1" applyBorder="1" applyAlignment="1">
      <alignment/>
    </xf>
    <xf numFmtId="0" fontId="4" fillId="0" borderId="8" xfId="0" applyFont="1" applyBorder="1" applyAlignment="1">
      <alignment horizontal="center" wrapText="1"/>
    </xf>
    <xf numFmtId="0" fontId="4" fillId="0" borderId="9" xfId="0" applyFont="1" applyBorder="1" applyAlignment="1">
      <alignment horizontal="center" wrapText="1"/>
    </xf>
    <xf numFmtId="164" fontId="4" fillId="0" borderId="9" xfId="0" applyNumberFormat="1" applyFont="1" applyBorder="1" applyAlignment="1">
      <alignment horizontal="center" wrapText="1"/>
    </xf>
    <xf numFmtId="0" fontId="4" fillId="0" borderId="15" xfId="0" applyFont="1" applyBorder="1" applyAlignment="1">
      <alignment horizontal="center" wrapText="1"/>
    </xf>
    <xf numFmtId="0" fontId="4" fillId="0" borderId="4" xfId="0" applyFont="1" applyBorder="1" applyAlignment="1">
      <alignment horizontal="center" wrapText="1"/>
    </xf>
    <xf numFmtId="1" fontId="3" fillId="0" borderId="10" xfId="0" applyNumberFormat="1" applyFont="1" applyBorder="1" applyAlignment="1">
      <alignment/>
    </xf>
    <xf numFmtId="1" fontId="3" fillId="0" borderId="0" xfId="0" applyNumberFormat="1" applyFont="1" applyBorder="1" applyAlignment="1">
      <alignment/>
    </xf>
    <xf numFmtId="1" fontId="3" fillId="0" borderId="11" xfId="0" applyNumberFormat="1" applyFont="1" applyBorder="1" applyAlignment="1">
      <alignment/>
    </xf>
    <xf numFmtId="1" fontId="3" fillId="0" borderId="3" xfId="0" applyNumberFormat="1" applyFont="1" applyBorder="1" applyAlignment="1">
      <alignment/>
    </xf>
    <xf numFmtId="1" fontId="3" fillId="0" borderId="12" xfId="0" applyNumberFormat="1" applyFont="1" applyBorder="1" applyAlignment="1">
      <alignment/>
    </xf>
    <xf numFmtId="1" fontId="3" fillId="0" borderId="13" xfId="0" applyNumberFormat="1" applyFont="1" applyBorder="1" applyAlignment="1">
      <alignment/>
    </xf>
    <xf numFmtId="1" fontId="3" fillId="0" borderId="14" xfId="0" applyNumberFormat="1" applyFont="1" applyBorder="1" applyAlignment="1">
      <alignment/>
    </xf>
    <xf numFmtId="1" fontId="3" fillId="0" borderId="4" xfId="0" applyNumberFormat="1" applyFont="1" applyBorder="1" applyAlignment="1">
      <alignment/>
    </xf>
    <xf numFmtId="0" fontId="3" fillId="0" borderId="13" xfId="0" applyFont="1" applyBorder="1" applyAlignment="1">
      <alignment/>
    </xf>
    <xf numFmtId="164" fontId="3" fillId="0" borderId="0" xfId="0" applyNumberFormat="1" applyFont="1" applyAlignment="1">
      <alignment/>
    </xf>
    <xf numFmtId="164" fontId="4" fillId="0" borderId="0" xfId="0" applyNumberFormat="1" applyFont="1" applyAlignment="1">
      <alignment/>
    </xf>
    <xf numFmtId="2" fontId="3" fillId="0" borderId="0" xfId="0" applyNumberFormat="1" applyFont="1" applyAlignment="1">
      <alignment/>
    </xf>
    <xf numFmtId="0" fontId="3" fillId="0" borderId="6" xfId="0" applyFont="1" applyBorder="1" applyAlignment="1">
      <alignment/>
    </xf>
    <xf numFmtId="0" fontId="7" fillId="0" borderId="0" xfId="20" applyAlignment="1">
      <alignment/>
    </xf>
    <xf numFmtId="0" fontId="8" fillId="0" borderId="0" xfId="0" applyFont="1" applyAlignment="1">
      <alignment/>
    </xf>
    <xf numFmtId="0" fontId="7" fillId="0" borderId="0" xfId="20" applyFont="1" applyAlignment="1">
      <alignment/>
    </xf>
    <xf numFmtId="0" fontId="11" fillId="0" borderId="16" xfId="0" applyFont="1" applyBorder="1" applyAlignment="1">
      <alignment wrapText="1"/>
    </xf>
    <xf numFmtId="0" fontId="11" fillId="0" borderId="17" xfId="0" applyFont="1" applyBorder="1" applyAlignment="1">
      <alignment horizontal="center" wrapText="1"/>
    </xf>
    <xf numFmtId="0" fontId="0" fillId="0" borderId="0" xfId="0" applyFont="1" applyAlignment="1">
      <alignment/>
    </xf>
    <xf numFmtId="164" fontId="0" fillId="0" borderId="0" xfId="0" applyNumberFormat="1" applyFont="1" applyAlignment="1">
      <alignment/>
    </xf>
    <xf numFmtId="164" fontId="0" fillId="0" borderId="0" xfId="0" applyNumberFormat="1" applyFont="1" applyAlignment="1">
      <alignment/>
    </xf>
    <xf numFmtId="0" fontId="12" fillId="0" borderId="0" xfId="0" applyFont="1" applyAlignment="1">
      <alignment/>
    </xf>
    <xf numFmtId="164" fontId="12" fillId="0" borderId="0" xfId="0" applyNumberFormat="1" applyFont="1" applyAlignment="1">
      <alignment/>
    </xf>
    <xf numFmtId="0" fontId="4" fillId="0" borderId="3" xfId="0" applyFont="1" applyFill="1" applyBorder="1" applyAlignment="1">
      <alignment horizontal="center"/>
    </xf>
    <xf numFmtId="0" fontId="3" fillId="0" borderId="10" xfId="0" applyFont="1" applyBorder="1" applyAlignment="1">
      <alignment wrapText="1"/>
    </xf>
    <xf numFmtId="164" fontId="3" fillId="0" borderId="0" xfId="0" applyNumberFormat="1" applyFont="1" applyAlignment="1">
      <alignment wrapText="1"/>
    </xf>
    <xf numFmtId="0" fontId="3" fillId="0" borderId="0" xfId="0" applyFont="1" applyAlignment="1">
      <alignment wrapText="1"/>
    </xf>
    <xf numFmtId="0" fontId="6" fillId="0" borderId="0" xfId="0" applyFont="1" applyAlignment="1">
      <alignment horizontal="center"/>
    </xf>
    <xf numFmtId="0" fontId="3" fillId="0" borderId="0" xfId="0" applyFont="1" applyAlignment="1">
      <alignment/>
    </xf>
    <xf numFmtId="0" fontId="4" fillId="0" borderId="6" xfId="0" applyFont="1" applyBorder="1" applyAlignment="1">
      <alignment horizontal="center" wrapText="1"/>
    </xf>
    <xf numFmtId="0" fontId="4" fillId="0" borderId="3" xfId="0" applyFont="1" applyBorder="1" applyAlignment="1">
      <alignment horizontal="center"/>
    </xf>
    <xf numFmtId="2" fontId="3" fillId="0" borderId="0" xfId="0" applyNumberFormat="1" applyFont="1" applyBorder="1" applyAlignment="1">
      <alignment/>
    </xf>
    <xf numFmtId="0" fontId="4" fillId="0" borderId="0" xfId="0" applyFont="1" applyBorder="1" applyAlignment="1">
      <alignment horizontal="center"/>
    </xf>
    <xf numFmtId="0" fontId="4" fillId="0" borderId="0" xfId="0" applyFont="1" applyAlignment="1">
      <alignment vertical="top"/>
    </xf>
    <xf numFmtId="1" fontId="0" fillId="0" borderId="0" xfId="0" applyNumberFormat="1" applyAlignment="1">
      <alignment/>
    </xf>
    <xf numFmtId="0" fontId="4" fillId="2" borderId="0" xfId="0" applyFont="1" applyFill="1" applyBorder="1" applyAlignment="1">
      <alignment horizontal="center" wrapText="1"/>
    </xf>
    <xf numFmtId="170" fontId="3" fillId="2" borderId="0" xfId="0" applyNumberFormat="1" applyFont="1" applyFill="1" applyBorder="1" applyAlignment="1">
      <alignment/>
    </xf>
    <xf numFmtId="0" fontId="3" fillId="0" borderId="0" xfId="0" applyFont="1" applyAlignment="1">
      <alignment horizontal="left" vertical="top"/>
    </xf>
    <xf numFmtId="0" fontId="4" fillId="0" borderId="13" xfId="0" applyFont="1" applyBorder="1" applyAlignment="1">
      <alignment horizontal="center"/>
    </xf>
    <xf numFmtId="0" fontId="4" fillId="0" borderId="14" xfId="0" applyFont="1" applyBorder="1" applyAlignment="1">
      <alignment horizontal="center"/>
    </xf>
    <xf numFmtId="164" fontId="4" fillId="0" borderId="12"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5" xfId="0" applyFont="1" applyBorder="1" applyAlignment="1">
      <alignment horizontal="center"/>
    </xf>
    <xf numFmtId="0" fontId="3" fillId="0" borderId="0" xfId="0" applyFont="1" applyAlignment="1">
      <alignment wrapText="1"/>
    </xf>
    <xf numFmtId="0" fontId="0" fillId="0" borderId="0" xfId="0" applyAlignment="1">
      <alignment/>
    </xf>
    <xf numFmtId="0" fontId="5"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5" fillId="0" borderId="0" xfId="0" applyFont="1" applyAlignment="1">
      <alignment horizontal="center" wrapText="1"/>
    </xf>
    <xf numFmtId="0" fontId="0" fillId="0" borderId="0" xfId="0" applyAlignment="1">
      <alignment horizontal="center" wrapText="1"/>
    </xf>
    <xf numFmtId="0" fontId="4" fillId="0" borderId="9" xfId="0" applyFont="1" applyBorder="1" applyAlignment="1">
      <alignment horizontal="center"/>
    </xf>
    <xf numFmtId="0" fontId="4" fillId="0" borderId="15" xfId="0" applyFont="1" applyBorder="1" applyAlignment="1">
      <alignment horizontal="center"/>
    </xf>
    <xf numFmtId="0" fontId="3" fillId="0" borderId="0" xfId="0" applyFont="1" applyAlignment="1">
      <alignment wrapText="1"/>
    </xf>
    <xf numFmtId="0" fontId="4" fillId="0" borderId="5" xfId="0" applyFont="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xf>
    <xf numFmtId="0" fontId="4" fillId="0" borderId="8" xfId="0" applyFont="1" applyBorder="1" applyAlignment="1">
      <alignment horizontal="center" wrapText="1"/>
    </xf>
    <xf numFmtId="0" fontId="4" fillId="0" borderId="15" xfId="0" applyFont="1" applyBorder="1" applyAlignment="1">
      <alignment horizontal="center" wrapText="1"/>
    </xf>
    <xf numFmtId="164" fontId="4" fillId="0" borderId="8" xfId="0" applyNumberFormat="1" applyFont="1" applyBorder="1" applyAlignment="1">
      <alignment horizontal="center" wrapText="1"/>
    </xf>
    <xf numFmtId="164" fontId="4" fillId="0" borderId="15" xfId="0" applyNumberFormat="1" applyFont="1" applyBorder="1" applyAlignment="1">
      <alignment horizontal="center" wrapText="1"/>
    </xf>
    <xf numFmtId="164" fontId="4" fillId="0" borderId="13" xfId="0" applyNumberFormat="1" applyFont="1" applyBorder="1" applyAlignment="1">
      <alignment horizontal="center" wrapText="1"/>
    </xf>
    <xf numFmtId="164" fontId="4" fillId="0" borderId="14" xfId="0" applyNumberFormat="1" applyFont="1" applyBorder="1" applyAlignment="1">
      <alignment horizontal="center" wrapText="1"/>
    </xf>
    <xf numFmtId="164" fontId="5" fillId="0" borderId="0" xfId="0" applyNumberFormat="1" applyFont="1" applyAlignment="1">
      <alignment horizontal="center"/>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3" fillId="0" borderId="0" xfId="0" applyFont="1" applyAlignment="1">
      <alignment/>
    </xf>
    <xf numFmtId="0" fontId="4" fillId="0" borderId="1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0" fillId="0" borderId="0" xfId="0" applyAlignment="1">
      <alignment wrapText="1"/>
    </xf>
    <xf numFmtId="0" fontId="5" fillId="0" borderId="0" xfId="0" applyFont="1" applyAlignment="1">
      <alignment wrapText="1"/>
    </xf>
    <xf numFmtId="0" fontId="3" fillId="0" borderId="1" xfId="0" applyFont="1" applyBorder="1" applyAlignment="1">
      <alignment horizontal="center"/>
    </xf>
    <xf numFmtId="0" fontId="3" fillId="0" borderId="8" xfId="0" applyFont="1" applyBorder="1" applyAlignment="1">
      <alignment horizontal="center" wrapText="1"/>
    </xf>
    <xf numFmtId="0" fontId="3" fillId="0" borderId="15"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 Energy Imports and Exports'!$C$4</c:f>
              <c:strCache>
                <c:ptCount val="1"/>
                <c:pt idx="0">
                  <c:v>Coal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Exports'!$C$5:$C$21</c:f>
              <c:numCache/>
            </c:numRef>
          </c:yVal>
          <c:smooth val="0"/>
        </c:ser>
        <c:ser>
          <c:idx val="1"/>
          <c:order val="1"/>
          <c:tx>
            <c:strRef>
              <c:f>'1 Energy Imports and Exports'!$D$4</c:f>
              <c:strCache>
                <c:ptCount val="1"/>
                <c:pt idx="0">
                  <c:v>Natural Gas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Exports'!$D$5:$D$21</c:f>
              <c:numCache/>
            </c:numRef>
          </c:yVal>
          <c:smooth val="0"/>
        </c:ser>
        <c:ser>
          <c:idx val="2"/>
          <c:order val="2"/>
          <c:tx>
            <c:strRef>
              <c:f>'1 Energy Imports and Exports'!$E$4</c:f>
              <c:strCache>
                <c:ptCount val="1"/>
                <c:pt idx="0">
                  <c:v>Petroleum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Exports'!$E$5:$E$21</c:f>
              <c:numCache/>
            </c:numRef>
          </c:yVal>
          <c:smooth val="0"/>
        </c:ser>
        <c:ser>
          <c:idx val="3"/>
          <c:order val="3"/>
          <c:tx>
            <c:strRef>
              <c:f>'1 Energy Imports and Exports'!$F$4</c:f>
              <c:strCache>
                <c:ptCount val="1"/>
                <c:pt idx="0">
                  <c:v>Total Imports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Exports'!$F$5:$F$21</c:f>
              <c:numCache/>
            </c:numRef>
          </c:yVal>
          <c:smooth val="0"/>
        </c:ser>
        <c:axId val="8848863"/>
        <c:axId val="12530904"/>
      </c:scatterChart>
      <c:valAx>
        <c:axId val="884886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2530904"/>
        <c:crosses val="autoZero"/>
        <c:crossBetween val="midCat"/>
        <c:dispUnits/>
      </c:valAx>
      <c:valAx>
        <c:axId val="12530904"/>
        <c:scaling>
          <c:orientation val="minMax"/>
        </c:scaling>
        <c:axPos val="l"/>
        <c:title>
          <c:tx>
            <c:rich>
              <a:bodyPr vert="horz" rot="-5400000" anchor="ctr"/>
              <a:lstStyle/>
              <a:p>
                <a:pPr algn="ctr">
                  <a:defRPr/>
                </a:pPr>
                <a:r>
                  <a:rPr lang="en-US" cap="none" sz="1000" b="1" i="0" u="none" baseline="0">
                    <a:latin typeface="Arial"/>
                    <a:ea typeface="Arial"/>
                    <a:cs typeface="Arial"/>
                  </a:rPr>
                  <a:t>Energy Imports (Quads)</a:t>
                </a:r>
              </a:p>
            </c:rich>
          </c:tx>
          <c:layout/>
          <c:overlay val="0"/>
          <c:spPr>
            <a:noFill/>
            <a:ln>
              <a:noFill/>
            </a:ln>
          </c:spPr>
        </c:title>
        <c:majorGridlines>
          <c:spPr>
            <a:ln w="3175">
              <a:solidFill/>
              <a:prstDash val="dash"/>
            </a:ln>
          </c:spPr>
        </c:majorGridlines>
        <c:delete val="0"/>
        <c:numFmt formatCode="0" sourceLinked="0"/>
        <c:majorTickMark val="out"/>
        <c:minorTickMark val="none"/>
        <c:tickLblPos val="nextTo"/>
        <c:crossAx val="8848863"/>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Residential Primary Energy Sources</a:t>
            </a:r>
          </a:p>
        </c:rich>
      </c:tx>
      <c:layout>
        <c:manualLayout>
          <c:xMode val="factor"/>
          <c:yMode val="factor"/>
          <c:x val="0"/>
          <c:y val="-0.01875"/>
        </c:manualLayout>
      </c:layout>
      <c:spPr>
        <a:noFill/>
        <a:ln>
          <a:noFill/>
        </a:ln>
      </c:spPr>
    </c:title>
    <c:plotArea>
      <c:layout>
        <c:manualLayout>
          <c:xMode val="edge"/>
          <c:yMode val="edge"/>
          <c:x val="0.25975"/>
          <c:y val="0.23325"/>
          <c:w val="0.49275"/>
          <c:h val="0.74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'4 Residential by source '!$B$37:$E$37</c:f>
              <c:strCache/>
            </c:strRef>
          </c:cat>
          <c:val>
            <c:numRef>
              <c:f>'4 Residential by source '!$B$38:$E$38</c:f>
              <c:numCache>
                <c:ptCount val="4"/>
                <c:pt idx="0">
                  <c:v>0</c:v>
                </c:pt>
                <c:pt idx="1">
                  <c:v>0</c:v>
                </c:pt>
                <c:pt idx="2">
                  <c:v>0</c:v>
                </c:pt>
                <c:pt idx="3">
                  <c:v>0</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Renewable energy used in residential sector</a:t>
            </a:r>
          </a:p>
        </c:rich>
      </c:tx>
      <c:layout>
        <c:manualLayout>
          <c:xMode val="factor"/>
          <c:yMode val="factor"/>
          <c:x val="-0.00825"/>
          <c:y val="-0.0205"/>
        </c:manualLayout>
      </c:layout>
      <c:spPr>
        <a:noFill/>
        <a:ln>
          <a:noFill/>
        </a:ln>
      </c:spPr>
    </c:title>
    <c:plotArea>
      <c:layout>
        <c:manualLayout>
          <c:xMode val="edge"/>
          <c:yMode val="edge"/>
          <c:x val="0.239"/>
          <c:y val="0.20875"/>
          <c:w val="0.50125"/>
          <c:h val="0.7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'4 Residential by source '!$F$6:$H$6</c:f>
              <c:strCache/>
            </c:strRef>
          </c:cat>
          <c:val>
            <c:numRef>
              <c:f>'4 Residential by source '!$F$23:$H$23</c:f>
              <c:numCache>
                <c:ptCount val="3"/>
                <c:pt idx="0">
                  <c:v>0</c:v>
                </c:pt>
                <c:pt idx="1">
                  <c:v>0</c:v>
                </c:pt>
                <c:pt idx="2">
                  <c:v>0</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
          <c:y val="0.00775"/>
          <c:w val="0.6385"/>
          <c:h val="0.90275"/>
        </c:manualLayout>
      </c:layout>
      <c:scatterChart>
        <c:scatterStyle val="lineMarker"/>
        <c:varyColors val="0"/>
        <c:ser>
          <c:idx val="9"/>
          <c:order val="0"/>
          <c:tx>
            <c:strRef>
              <c:f>'4 Residential by source '!$K$6</c:f>
              <c:strCache>
                <c:ptCount val="1"/>
                <c:pt idx="0">
                  <c:v>Total Primary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 Residential by source '!$A$7:$A$23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 Residential by source '!$K$7:$K$23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10"/>
          <c:order val="1"/>
          <c:tx>
            <c:strRef>
              <c:f>'4 Residential by source '!$L$4:$L$6</c:f>
              <c:strCache>
                <c:ptCount val="1"/>
                <c:pt idx="0">
                  <c:v>Electricity retail sales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 Residential by source '!$A$7:$A$23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 Residential by source '!$L$7:$L$23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31178543"/>
        <c:axId val="12171432"/>
      </c:scatterChart>
      <c:valAx>
        <c:axId val="31178543"/>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manualLayout>
              <c:xMode val="factor"/>
              <c:yMode val="factor"/>
              <c:x val="-0.01125"/>
              <c:y val="0.0075"/>
            </c:manualLayout>
          </c:layout>
          <c:overlay val="0"/>
          <c:spPr>
            <a:noFill/>
            <a:ln>
              <a:noFill/>
            </a:ln>
          </c:spPr>
        </c:title>
        <c:delete val="0"/>
        <c:numFmt formatCode="General" sourceLinked="1"/>
        <c:majorTickMark val="out"/>
        <c:minorTickMark val="none"/>
        <c:tickLblPos val="nextTo"/>
        <c:crossAx val="12171432"/>
        <c:crosses val="autoZero"/>
        <c:crossBetween val="midCat"/>
        <c:dispUnits/>
      </c:valAx>
      <c:valAx>
        <c:axId val="12171432"/>
        <c:scaling>
          <c:orientation val="minMax"/>
        </c:scaling>
        <c:axPos val="l"/>
        <c:title>
          <c:tx>
            <c:rich>
              <a:bodyPr vert="horz" rot="-5400000" anchor="ctr"/>
              <a:lstStyle/>
              <a:p>
                <a:pPr algn="ctr">
                  <a:defRPr/>
                </a:pPr>
                <a:r>
                  <a:rPr lang="en-US" cap="none" sz="1075" b="1" i="0" u="none" baseline="0">
                    <a:latin typeface="Arial"/>
                    <a:ea typeface="Arial"/>
                    <a:cs typeface="Arial"/>
                  </a:rPr>
                  <a:t>Energy used in the residential sector (trillion Btus)</a:t>
                </a:r>
              </a:p>
            </c:rich>
          </c:tx>
          <c:layout/>
          <c:overlay val="0"/>
          <c:spPr>
            <a:noFill/>
            <a:ln>
              <a:noFill/>
            </a:ln>
          </c:spPr>
        </c:title>
        <c:majorGridlines>
          <c:spPr>
            <a:ln w="3175">
              <a:solidFill/>
              <a:prstDash val="dash"/>
            </a:ln>
          </c:spPr>
        </c:majorGridlines>
        <c:delete val="0"/>
        <c:numFmt formatCode="General" sourceLinked="1"/>
        <c:majorTickMark val="out"/>
        <c:minorTickMark val="none"/>
        <c:tickLblPos val="nextTo"/>
        <c:crossAx val="31178543"/>
        <c:crosses val="autoZero"/>
        <c:crossBetween val="midCat"/>
        <c:dispUnits/>
      </c:valAx>
      <c:spPr>
        <a:noFill/>
        <a:ln w="12700">
          <a:solidFill>
            <a:srgbClr val="808080"/>
          </a:solidFill>
        </a:ln>
      </c:spPr>
    </c:plotArea>
    <c:legend>
      <c:legendPos val="r"/>
      <c:layout>
        <c:manualLayout>
          <c:xMode val="edge"/>
          <c:yMode val="edge"/>
          <c:x val="0.72975"/>
          <c:y val="0.268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
          <c:y val="0"/>
          <c:w val="0.58825"/>
          <c:h val="1"/>
        </c:manualLayout>
      </c:layout>
      <c:barChart>
        <c:barDir val="col"/>
        <c:grouping val="stacked"/>
        <c:varyColors val="0"/>
        <c:ser>
          <c:idx val="0"/>
          <c:order val="0"/>
          <c:tx>
            <c:strRef>
              <c:f>'5 Household by source 2001'!$B$8</c:f>
              <c:strCache>
                <c:ptCount val="1"/>
                <c:pt idx="0">
                  <c:v>electric (purchased)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2001'!$C$8:$D$8</c:f>
              <c:numCache/>
            </c:numRef>
          </c:val>
        </c:ser>
        <c:ser>
          <c:idx val="2"/>
          <c:order val="1"/>
          <c:tx>
            <c:strRef>
              <c:f>'5 Household by source 2001'!$B$9</c:f>
              <c:strCache>
                <c:ptCount val="1"/>
                <c:pt idx="0">
                  <c:v>Natural 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2001'!$C$9:$D$9</c:f>
              <c:numCache/>
            </c:numRef>
          </c:val>
        </c:ser>
        <c:ser>
          <c:idx val="3"/>
          <c:order val="2"/>
          <c:tx>
            <c:strRef>
              <c:f>'5 Household by source 2001'!$B$10</c:f>
              <c:strCache>
                <c:ptCount val="1"/>
                <c:pt idx="0">
                  <c:v>Fuel Oil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2001'!$C$10:$D$10</c:f>
              <c:numCache/>
            </c:numRef>
          </c:val>
        </c:ser>
        <c:ser>
          <c:idx val="4"/>
          <c:order val="3"/>
          <c:tx>
            <c:strRef>
              <c:f>'5 Household by source 2001'!$B$11</c:f>
              <c:strCache>
                <c:ptCount val="1"/>
                <c:pt idx="0">
                  <c:v>Kerosene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2001'!$C$11:$D$11</c:f>
              <c:numCache/>
            </c:numRef>
          </c:val>
        </c:ser>
        <c:ser>
          <c:idx val="5"/>
          <c:order val="4"/>
          <c:tx>
            <c:strRef>
              <c:f>'5 Household by source 2001'!$B$12</c:f>
              <c:strCache>
                <c:ptCount val="1"/>
                <c:pt idx="0">
                  <c:v>LPG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2001'!$C$12:$D$12</c:f>
              <c:numCache/>
            </c:numRef>
          </c:val>
        </c:ser>
        <c:ser>
          <c:idx val="6"/>
          <c:order val="5"/>
          <c:tx>
            <c:strRef>
              <c:f>'5 Household by source 2001'!$B$13</c:f>
              <c:strCache>
                <c:ptCount val="1"/>
                <c:pt idx="0">
                  <c:v>Wood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2001'!$C$13:$D$13</c:f>
              <c:numCache/>
            </c:numRef>
          </c:val>
        </c:ser>
        <c:overlap val="100"/>
        <c:axId val="42434025"/>
        <c:axId val="46361906"/>
      </c:barChart>
      <c:catAx>
        <c:axId val="42434025"/>
        <c:scaling>
          <c:orientation val="minMax"/>
        </c:scaling>
        <c:axPos val="b"/>
        <c:delete val="0"/>
        <c:numFmt formatCode="General" sourceLinked="1"/>
        <c:majorTickMark val="out"/>
        <c:minorTickMark val="none"/>
        <c:tickLblPos val="nextTo"/>
        <c:crossAx val="46361906"/>
        <c:crosses val="autoZero"/>
        <c:auto val="1"/>
        <c:lblOffset val="100"/>
        <c:noMultiLvlLbl val="0"/>
      </c:catAx>
      <c:valAx>
        <c:axId val="46361906"/>
        <c:scaling>
          <c:orientation val="minMax"/>
        </c:scaling>
        <c:axPos val="l"/>
        <c:title>
          <c:tx>
            <c:rich>
              <a:bodyPr vert="horz" rot="-5400000" anchor="ctr"/>
              <a:lstStyle/>
              <a:p>
                <a:pPr algn="ctr">
                  <a:defRPr/>
                </a:pPr>
                <a:r>
                  <a:rPr lang="en-US" cap="none" sz="1000" b="1" i="0" u="none" baseline="0">
                    <a:latin typeface="Arial"/>
                    <a:ea typeface="Arial"/>
                    <a:cs typeface="Arial"/>
                  </a:rPr>
                  <a:t>Energy used per household (million Btu)</a:t>
                </a:r>
              </a:p>
            </c:rich>
          </c:tx>
          <c:layout/>
          <c:overlay val="0"/>
          <c:spPr>
            <a:noFill/>
            <a:ln>
              <a:noFill/>
            </a:ln>
          </c:spPr>
        </c:title>
        <c:majorGridlines/>
        <c:delete val="0"/>
        <c:numFmt formatCode="General" sourceLinked="1"/>
        <c:majorTickMark val="out"/>
        <c:minorTickMark val="none"/>
        <c:tickLblPos val="nextTo"/>
        <c:crossAx val="42434025"/>
        <c:crossesAt val="1"/>
        <c:crossBetween val="between"/>
        <c:dispUnits/>
      </c:valAx>
      <c:spPr>
        <a:noFill/>
        <a:ln w="12700">
          <a:solidFill/>
        </a:ln>
      </c:spPr>
    </c:plotArea>
    <c:legend>
      <c:legendPos val="r"/>
      <c:layout>
        <c:manualLayout>
          <c:xMode val="edge"/>
          <c:yMode val="edge"/>
          <c:x val="0.71725"/>
          <c:y val="0.06625"/>
          <c:w val="0.2745"/>
          <c:h val="0.63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'6 Household overall 2001'!$B$6</c:f>
              <c:strCache>
                <c:ptCount val="1"/>
                <c:pt idx="0">
                  <c:v>space heating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Household overall 2001'!$C$5:$D$5</c:f>
              <c:strCache/>
            </c:strRef>
          </c:cat>
          <c:val>
            <c:numRef>
              <c:f>'6 Household overall 2001'!$C$6:$D$6</c:f>
              <c:numCache/>
            </c:numRef>
          </c:val>
        </c:ser>
        <c:ser>
          <c:idx val="1"/>
          <c:order val="1"/>
          <c:tx>
            <c:strRef>
              <c:f>'6 Household overall 2001'!$B$7</c:f>
              <c:strCache>
                <c:ptCount val="1"/>
                <c:pt idx="0">
                  <c:v>electric air conditioning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Household overall 2001'!$C$5:$D$5</c:f>
              <c:strCache/>
            </c:strRef>
          </c:cat>
          <c:val>
            <c:numRef>
              <c:f>'6 Household overall 2001'!$C$7:$D$7</c:f>
              <c:numCache/>
            </c:numRef>
          </c:val>
        </c:ser>
        <c:ser>
          <c:idx val="2"/>
          <c:order val="2"/>
          <c:tx>
            <c:strRef>
              <c:f>'6 Household overall 2001'!$B$8</c:f>
              <c:strCache>
                <c:ptCount val="1"/>
                <c:pt idx="0">
                  <c:v>water heating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Household overall 2001'!$C$5:$D$5</c:f>
              <c:strCache/>
            </c:strRef>
          </c:cat>
          <c:val>
            <c:numRef>
              <c:f>'6 Household overall 2001'!$C$8:$D$8</c:f>
              <c:numCache/>
            </c:numRef>
          </c:val>
        </c:ser>
        <c:ser>
          <c:idx val="3"/>
          <c:order val="3"/>
          <c:tx>
            <c:strRef>
              <c:f>'6 Household overall 2001'!$B$9</c:f>
              <c:strCache>
                <c:ptCount val="1"/>
                <c:pt idx="0">
                  <c:v>refrigerators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Household overall 2001'!$C$5:$D$5</c:f>
              <c:strCache/>
            </c:strRef>
          </c:cat>
          <c:val>
            <c:numRef>
              <c:f>'6 Household overall 2001'!$C$9:$D$9</c:f>
              <c:numCache/>
            </c:numRef>
          </c:val>
        </c:ser>
        <c:ser>
          <c:idx val="4"/>
          <c:order val="4"/>
          <c:tx>
            <c:strRef>
              <c:f>'6 Household overall 2001'!$B$10</c:f>
              <c:strCache>
                <c:ptCount val="1"/>
                <c:pt idx="0">
                  <c:v>other applances and lighting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Household overall 2001'!$C$5:$D$5</c:f>
              <c:strCache/>
            </c:strRef>
          </c:cat>
          <c:val>
            <c:numRef>
              <c:f>'6 Household overall 2001'!$C$10:$D$10</c:f>
              <c:numCache/>
            </c:numRef>
          </c:val>
        </c:ser>
        <c:overlap val="100"/>
        <c:axId val="14603971"/>
        <c:axId val="64326876"/>
      </c:barChart>
      <c:catAx>
        <c:axId val="14603971"/>
        <c:scaling>
          <c:orientation val="minMax"/>
        </c:scaling>
        <c:axPos val="b"/>
        <c:delete val="0"/>
        <c:numFmt formatCode="General" sourceLinked="1"/>
        <c:majorTickMark val="out"/>
        <c:minorTickMark val="none"/>
        <c:tickLblPos val="nextTo"/>
        <c:crossAx val="64326876"/>
        <c:crosses val="autoZero"/>
        <c:auto val="1"/>
        <c:lblOffset val="100"/>
        <c:noMultiLvlLbl val="0"/>
      </c:catAx>
      <c:valAx>
        <c:axId val="64326876"/>
        <c:scaling>
          <c:orientation val="minMax"/>
        </c:scaling>
        <c:axPos val="l"/>
        <c:title>
          <c:tx>
            <c:rich>
              <a:bodyPr vert="horz" rot="-5400000" anchor="ctr"/>
              <a:lstStyle/>
              <a:p>
                <a:pPr algn="ctr">
                  <a:defRPr/>
                </a:pPr>
                <a:r>
                  <a:rPr lang="en-US" cap="none" sz="1000" b="1" i="0" u="none" baseline="0">
                    <a:latin typeface="Arial"/>
                    <a:ea typeface="Arial"/>
                    <a:cs typeface="Arial"/>
                  </a:rPr>
                  <a:t>Household Energy Use (million Btu)</a:t>
                </a:r>
              </a:p>
            </c:rich>
          </c:tx>
          <c:layout/>
          <c:overlay val="0"/>
          <c:spPr>
            <a:noFill/>
            <a:ln>
              <a:noFill/>
            </a:ln>
          </c:spPr>
        </c:title>
        <c:majorGridlines/>
        <c:delete val="0"/>
        <c:numFmt formatCode="General" sourceLinked="1"/>
        <c:majorTickMark val="out"/>
        <c:minorTickMark val="none"/>
        <c:tickLblPos val="nextTo"/>
        <c:crossAx val="14603971"/>
        <c:crossesAt val="1"/>
        <c:crossBetween val="between"/>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Household Electricity 
Consumption</a:t>
            </a:r>
          </a:p>
        </c:rich>
      </c:tx>
      <c:layout>
        <c:manualLayout>
          <c:xMode val="factor"/>
          <c:yMode val="factor"/>
          <c:x val="0.32225"/>
          <c:y val="0.0055"/>
        </c:manualLayout>
      </c:layout>
      <c:spPr>
        <a:noFill/>
        <a:ln>
          <a:noFill/>
        </a:ln>
      </c:spPr>
    </c:title>
    <c:plotArea>
      <c:layout>
        <c:manualLayout>
          <c:xMode val="edge"/>
          <c:yMode val="edge"/>
          <c:x val="0.16225"/>
          <c:y val="0.23325"/>
          <c:w val="0.45925"/>
          <c:h val="0.62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1"/>
            <c:showSerName val="0"/>
            <c:showLeaderLines val="1"/>
            <c:showPercent val="1"/>
          </c:dLbls>
          <c:cat>
            <c:strRef>
              <c:f>'7 Household elect 2001'!$B$5:$B$13</c:f>
              <c:strCache/>
            </c:strRef>
          </c:cat>
          <c:val>
            <c:numRef>
              <c:f>'7 Household elect 2001'!$C$5:$C$13</c:f>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'8 use per house type'!$C$3</c:f>
              <c:strCache>
                <c:ptCount val="1"/>
                <c:pt idx="0">
                  <c:v>Energy Use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 use per house type'!$B$4:$B$7</c:f>
              <c:strCache/>
            </c:strRef>
          </c:cat>
          <c:val>
            <c:numRef>
              <c:f>'8 use per house type'!$C$4:$C$7</c:f>
              <c:numCache/>
            </c:numRef>
          </c:val>
        </c:ser>
        <c:axId val="42070973"/>
        <c:axId val="43094438"/>
      </c:barChart>
      <c:catAx>
        <c:axId val="42070973"/>
        <c:scaling>
          <c:orientation val="minMax"/>
        </c:scaling>
        <c:axPos val="b"/>
        <c:delete val="0"/>
        <c:numFmt formatCode="General" sourceLinked="1"/>
        <c:majorTickMark val="out"/>
        <c:minorTickMark val="none"/>
        <c:tickLblPos val="nextTo"/>
        <c:crossAx val="43094438"/>
        <c:crosses val="autoZero"/>
        <c:auto val="1"/>
        <c:lblOffset val="100"/>
        <c:noMultiLvlLbl val="0"/>
      </c:catAx>
      <c:valAx>
        <c:axId val="43094438"/>
        <c:scaling>
          <c:orientation val="minMax"/>
        </c:scaling>
        <c:axPos val="l"/>
        <c:title>
          <c:tx>
            <c:rich>
              <a:bodyPr vert="horz" rot="-5400000" anchor="ctr"/>
              <a:lstStyle/>
              <a:p>
                <a:pPr algn="ctr">
                  <a:defRPr/>
                </a:pPr>
                <a:r>
                  <a:rPr lang="en-US" cap="none" sz="1000" b="1" i="0" u="none" baseline="0">
                    <a:latin typeface="Arial"/>
                    <a:ea typeface="Arial"/>
                    <a:cs typeface="Arial"/>
                  </a:rPr>
                  <a:t>Household Energy Use (million Btu/y)</a:t>
                </a:r>
              </a:p>
            </c:rich>
          </c:tx>
          <c:layout/>
          <c:overlay val="0"/>
          <c:spPr>
            <a:noFill/>
            <a:ln>
              <a:noFill/>
            </a:ln>
          </c:spPr>
        </c:title>
        <c:majorGridlines/>
        <c:delete val="0"/>
        <c:numFmt formatCode="0" sourceLinked="0"/>
        <c:majorTickMark val="out"/>
        <c:minorTickMark val="none"/>
        <c:tickLblPos val="nextTo"/>
        <c:crossAx val="42070973"/>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315"/>
          <c:w val="0.9085"/>
          <c:h val="0.86125"/>
        </c:manualLayout>
      </c:layout>
      <c:barChart>
        <c:barDir val="col"/>
        <c:grouping val="clustered"/>
        <c:varyColors val="0"/>
        <c:ser>
          <c:idx val="0"/>
          <c:order val="0"/>
          <c:tx>
            <c:strRef>
              <c:f>'8 house size and year'!$C$3</c:f>
              <c:strCache>
                <c:ptCount val="1"/>
                <c:pt idx="0">
                  <c:v>Energy Use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 house size and year'!$B$4:$B$12</c:f>
              <c:strCache/>
            </c:strRef>
          </c:cat>
          <c:val>
            <c:numRef>
              <c:f>'8 house size and year'!$C$4:$C$12</c:f>
              <c:numCache/>
            </c:numRef>
          </c:val>
        </c:ser>
        <c:axId val="52305623"/>
        <c:axId val="988560"/>
      </c:barChart>
      <c:catAx>
        <c:axId val="52305623"/>
        <c:scaling>
          <c:orientation val="minMax"/>
        </c:scaling>
        <c:axPos val="b"/>
        <c:title>
          <c:tx>
            <c:rich>
              <a:bodyPr vert="horz" rot="0" anchor="ctr"/>
              <a:lstStyle/>
              <a:p>
                <a:pPr algn="ctr">
                  <a:defRPr/>
                </a:pPr>
                <a:r>
                  <a:rPr lang="en-US" cap="none" sz="1000" b="1" i="0" u="none" baseline="0">
                    <a:latin typeface="Arial"/>
                    <a:ea typeface="Arial"/>
                    <a:cs typeface="Arial"/>
                  </a:rPr>
                  <a:t>Size of house (sq. ft.)</a:t>
                </a:r>
              </a:p>
            </c:rich>
          </c:tx>
          <c:layout/>
          <c:overlay val="0"/>
          <c:spPr>
            <a:noFill/>
            <a:ln>
              <a:noFill/>
            </a:ln>
          </c:spPr>
        </c:title>
        <c:delete val="0"/>
        <c:numFmt formatCode="General" sourceLinked="1"/>
        <c:majorTickMark val="out"/>
        <c:minorTickMark val="none"/>
        <c:tickLblPos val="nextTo"/>
        <c:crossAx val="988560"/>
        <c:crosses val="autoZero"/>
        <c:auto val="1"/>
        <c:lblOffset val="100"/>
        <c:noMultiLvlLbl val="0"/>
      </c:catAx>
      <c:valAx>
        <c:axId val="988560"/>
        <c:scaling>
          <c:orientation val="minMax"/>
        </c:scaling>
        <c:axPos val="l"/>
        <c:title>
          <c:tx>
            <c:rich>
              <a:bodyPr vert="horz" rot="-5400000" anchor="ctr"/>
              <a:lstStyle/>
              <a:p>
                <a:pPr algn="ctr">
                  <a:defRPr/>
                </a:pPr>
                <a:r>
                  <a:rPr lang="en-US" cap="none" sz="1000" b="1" i="0" u="none" baseline="0">
                    <a:latin typeface="Arial"/>
                    <a:ea typeface="Arial"/>
                    <a:cs typeface="Arial"/>
                  </a:rPr>
                  <a:t>Energy Use (million Btu/y)</a:t>
                </a:r>
              </a:p>
            </c:rich>
          </c:tx>
          <c:layout>
            <c:manualLayout>
              <c:xMode val="factor"/>
              <c:yMode val="factor"/>
              <c:x val="-0.00625"/>
              <c:y val="-0.00125"/>
            </c:manualLayout>
          </c:layout>
          <c:overlay val="0"/>
          <c:spPr>
            <a:noFill/>
            <a:ln>
              <a:noFill/>
            </a:ln>
          </c:spPr>
        </c:title>
        <c:majorGridlines/>
        <c:delete val="0"/>
        <c:numFmt formatCode="0" sourceLinked="0"/>
        <c:majorTickMark val="out"/>
        <c:minorTickMark val="none"/>
        <c:tickLblPos val="nextTo"/>
        <c:crossAx val="52305623"/>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oil exporters (million barrels/d)</a:t>
            </a:r>
          </a:p>
        </c:rich>
      </c:tx>
      <c:layout>
        <c:manualLayout>
          <c:xMode val="factor"/>
          <c:yMode val="factor"/>
          <c:x val="-0.00425"/>
          <c:y val="-0.0195"/>
        </c:manualLayout>
      </c:layout>
      <c:spPr>
        <a:noFill/>
        <a:ln>
          <a:noFill/>
        </a:ln>
      </c:spPr>
    </c:title>
    <c:plotArea>
      <c:layout>
        <c:manualLayout>
          <c:xMode val="edge"/>
          <c:yMode val="edge"/>
          <c:x val="0.1955"/>
          <c:y val="0.193"/>
          <c:w val="0.64625"/>
          <c:h val="0.668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latin typeface="Arial"/>
                    <a:ea typeface="Arial"/>
                    <a:cs typeface="Arial"/>
                  </a:defRPr>
                </a:pPr>
              </a:p>
            </c:txPr>
            <c:showLegendKey val="0"/>
            <c:showVal val="1"/>
            <c:showBubbleSize val="0"/>
            <c:showCatName val="1"/>
            <c:showSerName val="0"/>
            <c:showLeaderLines val="1"/>
            <c:showPercent val="0"/>
          </c:dLbls>
          <c:cat>
            <c:strRef>
              <c:f>'9 Oil exp__imp'!$A$8:$A$18</c:f>
              <c:strCache/>
            </c:strRef>
          </c:cat>
          <c:val>
            <c:numRef>
              <c:f>'9 Oil exp__imp'!$B$8:$B$18</c:f>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oil importers (million barrels/d)</a:t>
            </a:r>
          </a:p>
        </c:rich>
      </c:tx>
      <c:layout>
        <c:manualLayout>
          <c:xMode val="factor"/>
          <c:yMode val="factor"/>
          <c:x val="-0.00425"/>
          <c:y val="-0.0195"/>
        </c:manualLayout>
      </c:layout>
      <c:spPr>
        <a:noFill/>
        <a:ln>
          <a:noFill/>
        </a:ln>
      </c:spPr>
    </c:title>
    <c:plotArea>
      <c:layout>
        <c:manualLayout>
          <c:xMode val="edge"/>
          <c:yMode val="edge"/>
          <c:x val="0.1955"/>
          <c:y val="0.1565"/>
          <c:w val="0.6465"/>
          <c:h val="0.74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latin typeface="Arial"/>
                    <a:ea typeface="Arial"/>
                    <a:cs typeface="Arial"/>
                  </a:defRPr>
                </a:pPr>
              </a:p>
            </c:txPr>
            <c:showLegendKey val="0"/>
            <c:showVal val="1"/>
            <c:showBubbleSize val="0"/>
            <c:showCatName val="1"/>
            <c:showSerName val="0"/>
            <c:showLeaderLines val="1"/>
            <c:showPercent val="0"/>
          </c:dLbls>
          <c:cat>
            <c:strRef>
              <c:f>'9 Oil exp__imp'!$D$8:$D$16</c:f>
              <c:strCache/>
            </c:strRef>
          </c:cat>
          <c:val>
            <c:numRef>
              <c:f>'9 Oil exp__imp'!$E$8:$E$16</c:f>
              <c:numCache>
                <c:ptCount val="9"/>
                <c:pt idx="0">
                  <c:v>0</c:v>
                </c:pt>
                <c:pt idx="1">
                  <c:v>0</c:v>
                </c:pt>
                <c:pt idx="2">
                  <c:v>0</c:v>
                </c:pt>
                <c:pt idx="3">
                  <c:v>0</c:v>
                </c:pt>
                <c:pt idx="4">
                  <c:v>0</c:v>
                </c:pt>
                <c:pt idx="5">
                  <c:v>0</c:v>
                </c:pt>
                <c:pt idx="6">
                  <c:v>0</c:v>
                </c:pt>
                <c:pt idx="7">
                  <c:v>0</c:v>
                </c:pt>
                <c:pt idx="8">
                  <c:v>0</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 Energy Imports and Exports'!$C$4</c:f>
              <c:strCache>
                <c:ptCount val="1"/>
                <c:pt idx="0">
                  <c:v>Coal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Exports'!$C$28:$C$44</c:f>
              <c:numCache/>
            </c:numRef>
          </c:yVal>
          <c:smooth val="0"/>
        </c:ser>
        <c:ser>
          <c:idx val="1"/>
          <c:order val="1"/>
          <c:tx>
            <c:strRef>
              <c:f>'1 Energy Imports and Exports'!$D$4</c:f>
              <c:strCache>
                <c:ptCount val="1"/>
                <c:pt idx="0">
                  <c:v>Natural Gas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Exports'!$D$28:$D$44</c:f>
              <c:numCache/>
            </c:numRef>
          </c:yVal>
          <c:smooth val="0"/>
        </c:ser>
        <c:ser>
          <c:idx val="2"/>
          <c:order val="2"/>
          <c:tx>
            <c:strRef>
              <c:f>'1 Energy Imports and Exports'!$E$4</c:f>
              <c:strCache>
                <c:ptCount val="1"/>
                <c:pt idx="0">
                  <c:v>Petroleum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Exports'!$E$28:$E$44</c:f>
              <c:numCache/>
            </c:numRef>
          </c:yVal>
          <c:smooth val="0"/>
        </c:ser>
        <c:ser>
          <c:idx val="3"/>
          <c:order val="3"/>
          <c:tx>
            <c:strRef>
              <c:f>'1 Energy Imports and Exports'!$F$27</c:f>
              <c:strCache>
                <c:ptCount val="1"/>
                <c:pt idx="0">
                  <c:v>Total Exports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Exports'!$B$28:$B$44</c:f>
              <c:numCache/>
            </c:numRef>
          </c:xVal>
          <c:yVal>
            <c:numRef>
              <c:f>'1 Energy Imports and Exports'!$F$28:$F$44</c:f>
              <c:numCache/>
            </c:numRef>
          </c:yVal>
          <c:smooth val="0"/>
        </c:ser>
        <c:axId val="45669273"/>
        <c:axId val="8370274"/>
      </c:scatterChart>
      <c:valAx>
        <c:axId val="4566927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8370274"/>
        <c:crosses val="autoZero"/>
        <c:crossBetween val="midCat"/>
        <c:dispUnits/>
      </c:valAx>
      <c:valAx>
        <c:axId val="8370274"/>
        <c:scaling>
          <c:orientation val="minMax"/>
        </c:scaling>
        <c:axPos val="l"/>
        <c:title>
          <c:tx>
            <c:rich>
              <a:bodyPr vert="horz" rot="-5400000" anchor="ctr"/>
              <a:lstStyle/>
              <a:p>
                <a:pPr algn="ctr">
                  <a:defRPr/>
                </a:pPr>
                <a:r>
                  <a:rPr lang="en-US" cap="none" sz="1000" b="1" i="0" u="none" baseline="0">
                    <a:latin typeface="Arial"/>
                    <a:ea typeface="Arial"/>
                    <a:cs typeface="Arial"/>
                  </a:rPr>
                  <a:t>Energy Exports (Quads)</a:t>
                </a:r>
              </a:p>
            </c:rich>
          </c:tx>
          <c:layout/>
          <c:overlay val="0"/>
          <c:spPr>
            <a:noFill/>
            <a:ln>
              <a:noFill/>
            </a:ln>
          </c:spPr>
        </c:title>
        <c:majorGridlines>
          <c:spPr>
            <a:ln w="3175">
              <a:solidFill/>
              <a:prstDash val="dash"/>
            </a:ln>
          </c:spPr>
        </c:majorGridlines>
        <c:delete val="0"/>
        <c:numFmt formatCode="0" sourceLinked="0"/>
        <c:majorTickMark val="out"/>
        <c:minorTickMark val="none"/>
        <c:tickLblPos val="nextTo"/>
        <c:crossAx val="45669273"/>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oil production (million barrels/d)</a:t>
            </a:r>
          </a:p>
        </c:rich>
      </c:tx>
      <c:layout>
        <c:manualLayout>
          <c:xMode val="factor"/>
          <c:yMode val="factor"/>
          <c:x val="0.1975"/>
          <c:y val="-0.019"/>
        </c:manualLayout>
      </c:layout>
      <c:spPr>
        <a:noFill/>
        <a:ln>
          <a:noFill/>
        </a:ln>
      </c:spPr>
    </c:title>
    <c:plotArea>
      <c:layout>
        <c:manualLayout>
          <c:xMode val="edge"/>
          <c:yMode val="edge"/>
          <c:x val="0.1745"/>
          <c:y val="0.22175"/>
          <c:w val="0.5055"/>
          <c:h val="0.67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1"/>
            <c:showSerName val="0"/>
            <c:showLeaderLines val="1"/>
            <c:showPercent val="0"/>
          </c:dLbls>
          <c:cat>
            <c:strRef>
              <c:f>'10 Oil prod__cons'!$A$8:$A$20</c:f>
              <c:strCache/>
            </c:strRef>
          </c:cat>
          <c:val>
            <c:numRef>
              <c:f>'10 Oil prod__cons'!$B$8:$B$20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
          <c:y val="0"/>
          <c:w val="0.87325"/>
          <c:h val="0.93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'10 Oil prod__cons'!$D$8:$D$17</c:f>
              <c:strCache/>
            </c:strRef>
          </c:cat>
          <c:val>
            <c:numRef>
              <c:f>'10 Oil prod__cons'!$E$8:$E$17</c:f>
              <c:numCache>
                <c:ptCount val="10"/>
                <c:pt idx="0">
                  <c:v>0</c:v>
                </c:pt>
                <c:pt idx="1">
                  <c:v>0</c:v>
                </c:pt>
                <c:pt idx="2">
                  <c:v>0</c:v>
                </c:pt>
                <c:pt idx="3">
                  <c:v>0</c:v>
                </c:pt>
                <c:pt idx="4">
                  <c:v>0</c:v>
                </c:pt>
                <c:pt idx="5">
                  <c:v>0</c:v>
                </c:pt>
                <c:pt idx="6">
                  <c:v>0</c:v>
                </c:pt>
                <c:pt idx="7">
                  <c:v>0</c:v>
                </c:pt>
                <c:pt idx="8">
                  <c:v>0</c:v>
                </c:pt>
                <c:pt idx="9">
                  <c:v>0</c:v>
                </c:pt>
              </c:numCache>
            </c:numRef>
          </c:val>
        </c:ser>
        <c:axId val="8897041"/>
        <c:axId val="12964506"/>
      </c:barChart>
      <c:catAx>
        <c:axId val="8897041"/>
        <c:scaling>
          <c:orientation val="minMax"/>
        </c:scaling>
        <c:axPos val="b"/>
        <c:title>
          <c:tx>
            <c:rich>
              <a:bodyPr vert="horz" rot="0" anchor="ctr"/>
              <a:lstStyle/>
              <a:p>
                <a:pPr algn="ctr">
                  <a:defRPr/>
                </a:pPr>
                <a:r>
                  <a:rPr lang="en-US" cap="none" sz="1000" b="1" i="0" u="none" baseline="0">
                    <a:latin typeface="Arial"/>
                    <a:ea typeface="Arial"/>
                    <a:cs typeface="Arial"/>
                  </a:rPr>
                  <a:t>Country</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crossAx val="12964506"/>
        <c:crosses val="autoZero"/>
        <c:auto val="1"/>
        <c:lblOffset val="100"/>
        <c:noMultiLvlLbl val="0"/>
      </c:catAx>
      <c:valAx>
        <c:axId val="12964506"/>
        <c:scaling>
          <c:orientation val="minMax"/>
        </c:scaling>
        <c:axPos val="l"/>
        <c:title>
          <c:tx>
            <c:rich>
              <a:bodyPr vert="horz" rot="-5400000" anchor="ctr"/>
              <a:lstStyle/>
              <a:p>
                <a:pPr algn="ctr">
                  <a:defRPr/>
                </a:pPr>
                <a:r>
                  <a:rPr lang="en-US" cap="none" sz="1000" b="1" i="0" u="none" baseline="0">
                    <a:latin typeface="Arial"/>
                    <a:ea typeface="Arial"/>
                    <a:cs typeface="Arial"/>
                  </a:rPr>
                  <a:t>Total Oil Consumption (million barrels/d)</a:t>
                </a:r>
              </a:p>
            </c:rich>
          </c:tx>
          <c:layout/>
          <c:overlay val="0"/>
          <c:spPr>
            <a:noFill/>
            <a:ln>
              <a:noFill/>
            </a:ln>
          </c:spPr>
        </c:title>
        <c:majorGridlines/>
        <c:delete val="0"/>
        <c:numFmt formatCode="General" sourceLinked="1"/>
        <c:majorTickMark val="out"/>
        <c:minorTickMark val="none"/>
        <c:tickLblPos val="nextTo"/>
        <c:crossAx val="8897041"/>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75"/>
          <c:y val="0"/>
          <c:w val="0.8735"/>
          <c:h val="0.934"/>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'10 Oil prod__cons'!$A$8:$A$20</c:f>
              <c:strCache/>
            </c:strRef>
          </c:cat>
          <c:val>
            <c:numRef>
              <c:f>'10 Oil prod__cons'!$B$8:$B$20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9571691"/>
        <c:axId val="43492036"/>
      </c:barChart>
      <c:catAx>
        <c:axId val="49571691"/>
        <c:scaling>
          <c:orientation val="minMax"/>
        </c:scaling>
        <c:axPos val="b"/>
        <c:title>
          <c:tx>
            <c:rich>
              <a:bodyPr vert="horz" rot="0" anchor="ctr"/>
              <a:lstStyle/>
              <a:p>
                <a:pPr algn="ctr">
                  <a:defRPr/>
                </a:pPr>
                <a:r>
                  <a:rPr lang="en-US" cap="none" sz="1000" b="1" i="0" u="none" baseline="0">
                    <a:latin typeface="Arial"/>
                    <a:ea typeface="Arial"/>
                    <a:cs typeface="Arial"/>
                  </a:rPr>
                  <a:t>Country</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crossAx val="43492036"/>
        <c:crosses val="autoZero"/>
        <c:auto val="1"/>
        <c:lblOffset val="100"/>
        <c:noMultiLvlLbl val="0"/>
      </c:catAx>
      <c:valAx>
        <c:axId val="43492036"/>
        <c:scaling>
          <c:orientation val="minMax"/>
        </c:scaling>
        <c:axPos val="l"/>
        <c:title>
          <c:tx>
            <c:rich>
              <a:bodyPr vert="horz" rot="-5400000" anchor="ctr"/>
              <a:lstStyle/>
              <a:p>
                <a:pPr algn="ctr">
                  <a:defRPr/>
                </a:pPr>
                <a:r>
                  <a:rPr lang="en-US" cap="none" sz="1000" b="1" i="0" u="none" baseline="0">
                    <a:latin typeface="Arial"/>
                    <a:ea typeface="Arial"/>
                    <a:cs typeface="Arial"/>
                  </a:rPr>
                  <a:t>Total Oil Production (million barrels/d)</a:t>
                </a:r>
              </a:p>
            </c:rich>
          </c:tx>
          <c:layout/>
          <c:overlay val="0"/>
          <c:spPr>
            <a:noFill/>
            <a:ln>
              <a:noFill/>
            </a:ln>
          </c:spPr>
        </c:title>
        <c:majorGridlines/>
        <c:delete val="0"/>
        <c:numFmt formatCode="General" sourceLinked="1"/>
        <c:majorTickMark val="out"/>
        <c:minorTickMark val="none"/>
        <c:tickLblPos val="nextTo"/>
        <c:crossAx val="49571691"/>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3"/>
          <c:order val="0"/>
          <c:tx>
            <c:strRef>
              <c:f>'1 Energy Imports and Exports'!$F$27</c:f>
              <c:strCache>
                <c:ptCount val="1"/>
                <c:pt idx="0">
                  <c:v>Total Exports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Exports'!$B$28:$B$44</c:f>
              <c:numCache/>
            </c:numRef>
          </c:xVal>
          <c:yVal>
            <c:numRef>
              <c:f>'1 Energy Imports and Exports'!$F$28:$F$44</c:f>
              <c:numCache/>
            </c:numRef>
          </c:yVal>
          <c:smooth val="0"/>
        </c:ser>
        <c:ser>
          <c:idx val="0"/>
          <c:order val="1"/>
          <c:tx>
            <c:strRef>
              <c:f>'1 Energy Imports and Exports'!$F$4</c:f>
              <c:strCache>
                <c:ptCount val="1"/>
                <c:pt idx="0">
                  <c:v>Total Imports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Exports'!$B$28:$B$44</c:f>
              <c:numCache/>
            </c:numRef>
          </c:xVal>
          <c:yVal>
            <c:numRef>
              <c:f>'1 Energy Imports and Exports'!$F$5:$F$21</c:f>
              <c:numCache/>
            </c:numRef>
          </c:yVal>
          <c:smooth val="0"/>
        </c:ser>
        <c:axId val="8223603"/>
        <c:axId val="6903564"/>
      </c:scatterChart>
      <c:valAx>
        <c:axId val="822360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903564"/>
        <c:crosses val="autoZero"/>
        <c:crossBetween val="midCat"/>
        <c:dispUnits/>
      </c:valAx>
      <c:valAx>
        <c:axId val="6903564"/>
        <c:scaling>
          <c:orientation val="minMax"/>
        </c:scaling>
        <c:axPos val="l"/>
        <c:title>
          <c:tx>
            <c:rich>
              <a:bodyPr vert="horz" rot="-5400000" anchor="ctr"/>
              <a:lstStyle/>
              <a:p>
                <a:pPr algn="ctr">
                  <a:defRPr/>
                </a:pPr>
                <a:r>
                  <a:rPr lang="en-US" cap="none" sz="1000" b="1" i="0" u="none" baseline="0">
                    <a:latin typeface="Arial"/>
                    <a:ea typeface="Arial"/>
                    <a:cs typeface="Arial"/>
                  </a:rPr>
                  <a:t>Energy Exports (Quads)</a:t>
                </a:r>
              </a:p>
            </c:rich>
          </c:tx>
          <c:layout/>
          <c:overlay val="0"/>
          <c:spPr>
            <a:noFill/>
            <a:ln>
              <a:noFill/>
            </a:ln>
          </c:spPr>
        </c:title>
        <c:majorGridlines>
          <c:spPr>
            <a:ln w="3175">
              <a:solidFill/>
              <a:prstDash val="dash"/>
            </a:ln>
          </c:spPr>
        </c:majorGridlines>
        <c:delete val="0"/>
        <c:numFmt formatCode="0" sourceLinked="0"/>
        <c:majorTickMark val="out"/>
        <c:minorTickMark val="none"/>
        <c:tickLblPos val="nextTo"/>
        <c:crossAx val="8223603"/>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3"/>
          <c:order val="0"/>
          <c:tx>
            <c:strRef>
              <c:f>'2 Energy Production_Consumption'!$E$4</c:f>
              <c:strCache>
                <c:ptCount val="1"/>
                <c:pt idx="0">
                  <c:v>Total Fossil Fuels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Production_Consumption'!$E$5:$E$21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5"/>
          <c:order val="1"/>
          <c:tx>
            <c:strRef>
              <c:f>'2 Energy Production_Consumption'!$G$4</c:f>
              <c:strCache>
                <c:ptCount val="1"/>
                <c:pt idx="0">
                  <c:v>Nuclear Electric Power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Production_Consumption'!$G$5:$G$21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10"/>
          <c:order val="2"/>
          <c:tx>
            <c:strRef>
              <c:f>'2 Energy Production_Consumption'!$N$4</c:f>
              <c:strCache>
                <c:ptCount val="1"/>
                <c:pt idx="0">
                  <c:v>Total Renewables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Production_Consumption'!$N$5:$N$21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62132077"/>
        <c:axId val="22317782"/>
      </c:scatterChart>
      <c:valAx>
        <c:axId val="62132077"/>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2317782"/>
        <c:crosses val="autoZero"/>
        <c:crossBetween val="midCat"/>
        <c:dispUnits/>
      </c:valAx>
      <c:valAx>
        <c:axId val="22317782"/>
        <c:scaling>
          <c:orientation val="minMax"/>
          <c:max val="100"/>
        </c:scaling>
        <c:axPos val="l"/>
        <c:title>
          <c:tx>
            <c:rich>
              <a:bodyPr vert="horz" rot="-5400000" anchor="ctr"/>
              <a:lstStyle/>
              <a:p>
                <a:pPr algn="ctr">
                  <a:defRPr/>
                </a:pPr>
                <a:r>
                  <a:rPr lang="en-US" cap="none" sz="1000" b="1" i="0" u="none" baseline="0">
                    <a:latin typeface="Arial"/>
                    <a:ea typeface="Arial"/>
                    <a:cs typeface="Arial"/>
                  </a:rPr>
                  <a:t>US Energy Production (quad)</a:t>
                </a:r>
              </a:p>
            </c:rich>
          </c:tx>
          <c:layout/>
          <c:overlay val="0"/>
          <c:spPr>
            <a:noFill/>
            <a:ln>
              <a:noFill/>
            </a:ln>
          </c:spPr>
        </c:title>
        <c:majorGridlines/>
        <c:delete val="0"/>
        <c:numFmt formatCode="0" sourceLinked="0"/>
        <c:majorTickMark val="out"/>
        <c:minorTickMark val="none"/>
        <c:tickLblPos val="nextTo"/>
        <c:crossAx val="62132077"/>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'2 Energy Production_Consumption'!$I$4</c:f>
              <c:strCache>
                <c:ptCount val="1"/>
                <c:pt idx="0">
                  <c:v>Hydro-electric Power</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Production_Consumption'!$I$5:$I$21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1"/>
          <c:order val="1"/>
          <c:tx>
            <c:strRef>
              <c:f>'2 Energy Production_Consumption'!$J$4</c:f>
              <c:strCache>
                <c:ptCount val="1"/>
                <c:pt idx="0">
                  <c:v>Geo-Thermal</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Production_Consumption'!$J$5:$J$21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2"/>
          <c:order val="2"/>
          <c:tx>
            <c:strRef>
              <c:f>'2 Energy Production_Consumption'!$K$4</c:f>
              <c:strCache>
                <c:ptCount val="1"/>
                <c:pt idx="0">
                  <c:v>Solar/PV</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Production_Consumption'!$K$5:$K$21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4"/>
          <c:order val="3"/>
          <c:tx>
            <c:strRef>
              <c:f>'2 Energy Production_Consumption'!$L$4</c:f>
              <c:strCache>
                <c:ptCount val="1"/>
                <c:pt idx="0">
                  <c:v>Wind</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Production_Consumption'!$L$5:$L$21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6"/>
          <c:order val="4"/>
          <c:tx>
            <c:strRef>
              <c:f>'2 Energy Production_Consumption'!$M$4</c:f>
              <c:strCache>
                <c:ptCount val="1"/>
                <c:pt idx="0">
                  <c:v>Biomass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Production_Consumption'!$M$5:$M$21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66642311"/>
        <c:axId val="62909888"/>
      </c:scatterChart>
      <c:valAx>
        <c:axId val="6664231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2909888"/>
        <c:crosses val="autoZero"/>
        <c:crossBetween val="midCat"/>
        <c:dispUnits/>
      </c:valAx>
      <c:valAx>
        <c:axId val="62909888"/>
        <c:scaling>
          <c:orientation val="minMax"/>
        </c:scaling>
        <c:axPos val="l"/>
        <c:title>
          <c:tx>
            <c:rich>
              <a:bodyPr vert="horz" rot="-5400000" anchor="ctr"/>
              <a:lstStyle/>
              <a:p>
                <a:pPr algn="ctr">
                  <a:defRPr/>
                </a:pPr>
                <a:r>
                  <a:rPr lang="en-US" cap="none" sz="1000" b="1" i="0" u="none" baseline="0">
                    <a:latin typeface="Arial"/>
                    <a:ea typeface="Arial"/>
                    <a:cs typeface="Arial"/>
                  </a:rPr>
                  <a:t>US Renwable Energy Production (quad)</a:t>
                </a:r>
              </a:p>
            </c:rich>
          </c:tx>
          <c:layout/>
          <c:overlay val="0"/>
          <c:spPr>
            <a:noFill/>
            <a:ln>
              <a:noFill/>
            </a:ln>
          </c:spPr>
        </c:title>
        <c:majorGridlines/>
        <c:delete val="0"/>
        <c:numFmt formatCode="0" sourceLinked="0"/>
        <c:majorTickMark val="out"/>
        <c:minorTickMark val="none"/>
        <c:tickLblPos val="nextTo"/>
        <c:crossAx val="66642311"/>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3"/>
          <c:order val="0"/>
          <c:tx>
            <c:strRef>
              <c:f>'2 Energy Production_Consumption'!$E$4</c:f>
              <c:strCache>
                <c:ptCount val="1"/>
                <c:pt idx="0">
                  <c:v>Total Fossil Fuels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Production_Consumption'!$E$27:$E$43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5"/>
          <c:order val="1"/>
          <c:tx>
            <c:strRef>
              <c:f>'2 Energy Production_Consumption'!$G$4</c:f>
              <c:strCache>
                <c:ptCount val="1"/>
                <c:pt idx="0">
                  <c:v>Nuclear Electric Power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Production_Consumption'!$G$27:$G$43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10"/>
          <c:order val="2"/>
          <c:tx>
            <c:strRef>
              <c:f>'2 Energy Production_Consumption'!$N$4</c:f>
              <c:strCache>
                <c:ptCount val="1"/>
                <c:pt idx="0">
                  <c:v>Total Renewables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Production_Consumption'!$N$27:$N$43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29318081"/>
        <c:axId val="62536138"/>
      </c:scatterChart>
      <c:valAx>
        <c:axId val="2931808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2536138"/>
        <c:crosses val="autoZero"/>
        <c:crossBetween val="midCat"/>
        <c:dispUnits/>
      </c:valAx>
      <c:valAx>
        <c:axId val="62536138"/>
        <c:scaling>
          <c:orientation val="minMax"/>
        </c:scaling>
        <c:axPos val="l"/>
        <c:title>
          <c:tx>
            <c:rich>
              <a:bodyPr vert="horz" rot="-5400000" anchor="ctr"/>
              <a:lstStyle/>
              <a:p>
                <a:pPr algn="ctr">
                  <a:defRPr/>
                </a:pPr>
                <a:r>
                  <a:rPr lang="en-US" cap="none" sz="1000" b="1" i="0" u="none" baseline="0">
                    <a:latin typeface="Arial"/>
                    <a:ea typeface="Arial"/>
                    <a:cs typeface="Arial"/>
                  </a:rPr>
                  <a:t>US Energy Consumed (quad)</a:t>
                </a:r>
              </a:p>
            </c:rich>
          </c:tx>
          <c:layout/>
          <c:overlay val="0"/>
          <c:spPr>
            <a:noFill/>
            <a:ln>
              <a:noFill/>
            </a:ln>
          </c:spPr>
        </c:title>
        <c:majorGridlines/>
        <c:delete val="0"/>
        <c:numFmt formatCode="0" sourceLinked="0"/>
        <c:majorTickMark val="out"/>
        <c:minorTickMark val="none"/>
        <c:tickLblPos val="nextTo"/>
        <c:crossAx val="29318081"/>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3"/>
          <c:order val="0"/>
          <c:tx>
            <c:strRef>
              <c:f>'2 Energy Production_Consumption'!$E$4</c:f>
              <c:strCache>
                <c:ptCount val="1"/>
                <c:pt idx="0">
                  <c:v>Total Fossil Fuels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Production_Consumption'!$E$27:$E$43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5"/>
          <c:order val="1"/>
          <c:tx>
            <c:strRef>
              <c:f>'2 Energy Production_Consumption'!$G$4</c:f>
              <c:strCache>
                <c:ptCount val="1"/>
                <c:pt idx="0">
                  <c:v>Nuclear Electric Power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Production_Consumption'!$G$27:$G$43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10"/>
          <c:order val="2"/>
          <c:tx>
            <c:strRef>
              <c:f>'2 Energy Production_Consumption'!$N$4</c:f>
              <c:strCache>
                <c:ptCount val="1"/>
                <c:pt idx="0">
                  <c:v>Total Renewables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Production_Consumption'!$N$27:$N$43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25954331"/>
        <c:axId val="32262388"/>
      </c:scatterChart>
      <c:valAx>
        <c:axId val="2595433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2262388"/>
        <c:crosses val="autoZero"/>
        <c:crossBetween val="midCat"/>
        <c:dispUnits/>
      </c:valAx>
      <c:valAx>
        <c:axId val="32262388"/>
        <c:scaling>
          <c:orientation val="minMax"/>
        </c:scaling>
        <c:axPos val="l"/>
        <c:title>
          <c:tx>
            <c:rich>
              <a:bodyPr vert="horz" rot="-5400000" anchor="ctr"/>
              <a:lstStyle/>
              <a:p>
                <a:pPr algn="ctr">
                  <a:defRPr/>
                </a:pPr>
                <a:r>
                  <a:rPr lang="en-US" cap="none" sz="1000" b="1" i="0" u="none" baseline="0">
                    <a:latin typeface="Arial"/>
                    <a:ea typeface="Arial"/>
                    <a:cs typeface="Arial"/>
                  </a:rPr>
                  <a:t>US Energy Consumed (quad)</a:t>
                </a:r>
              </a:p>
            </c:rich>
          </c:tx>
          <c:layout/>
          <c:overlay val="0"/>
          <c:spPr>
            <a:noFill/>
            <a:ln>
              <a:noFill/>
            </a:ln>
          </c:spPr>
        </c:title>
        <c:majorGridlines/>
        <c:delete val="0"/>
        <c:numFmt formatCode="0" sourceLinked="0"/>
        <c:majorTickMark val="out"/>
        <c:minorTickMark val="none"/>
        <c:tickLblPos val="nextTo"/>
        <c:crossAx val="25954331"/>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Energy consumption by Sector (trillion Btus)</a:t>
            </a:r>
          </a:p>
        </c:rich>
      </c:tx>
      <c:layout/>
      <c:spPr>
        <a:noFill/>
        <a:ln>
          <a:noFill/>
        </a:ln>
      </c:spPr>
    </c:title>
    <c:plotArea>
      <c:layout>
        <c:manualLayout>
          <c:xMode val="edge"/>
          <c:yMode val="edge"/>
          <c:x val="0.2235"/>
          <c:y val="0.2005"/>
          <c:w val="0.5625"/>
          <c:h val="0.66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2"/>
            <c:spPr>
              <a:solidFill>
                <a:srgbClr val="FF9900"/>
              </a:solidFill>
            </c:spPr>
          </c:dPt>
          <c:dLbls>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1"/>
            <c:showSerName val="0"/>
            <c:showLeaderLines val="1"/>
            <c:showPercent val="1"/>
          </c:dLbls>
          <c:cat>
            <c:strRef>
              <c:f>'3 Energy Consumption by Sector'!$C$36:$F$36</c:f>
              <c:strCache/>
            </c:strRef>
          </c:cat>
          <c:val>
            <c:numRef>
              <c:f>'3 Energy Consumption by Sector'!$C$37:$F$37</c:f>
              <c:numCache/>
            </c:numRef>
          </c:val>
        </c:ser>
      </c:pieChart>
      <c:spPr>
        <a:noFill/>
        <a:ln>
          <a:noFill/>
        </a:ln>
      </c:spPr>
    </c:plotArea>
    <c:plotVisOnly val="1"/>
    <c:dispBlanksAs val="gap"/>
    <c:showDLblsOverMax val="0"/>
  </c:chart>
  <c:txPr>
    <a:bodyPr vert="horz" rot="0"/>
    <a:lstStyle/>
    <a:p>
      <a:pPr>
        <a:defRPr lang="en-US" cap="none" sz="85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1"/>
          <c:order val="0"/>
          <c:tx>
            <c:strRef>
              <c:f>'3 Energy Consumption by Sector'!$B$5</c:f>
              <c:strCache>
                <c:ptCount val="1"/>
                <c:pt idx="0">
                  <c:v>Residential</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 Energy Consumption by Sector'!$A$7:$A$23</c:f>
              <c:numCache/>
            </c:numRef>
          </c:xVal>
          <c:yVal>
            <c:numRef>
              <c:f>'3 Energy Consumption by Sector'!$C$7:$C$23</c:f>
              <c:numCache/>
            </c:numRef>
          </c:yVal>
          <c:smooth val="0"/>
        </c:ser>
        <c:ser>
          <c:idx val="3"/>
          <c:order val="1"/>
          <c:tx>
            <c:strRef>
              <c:f>'3 Energy Consumption by Sector'!$D$5</c:f>
              <c:strCache>
                <c:ptCount val="1"/>
                <c:pt idx="0">
                  <c:v>Commercial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 Energy Consumption by Sector'!$A$7:$A$23</c:f>
              <c:numCache/>
            </c:numRef>
          </c:xVal>
          <c:yVal>
            <c:numRef>
              <c:f>'3 Energy Consumption by Sector'!$E$7:$E$23</c:f>
              <c:numCache/>
            </c:numRef>
          </c:yVal>
          <c:smooth val="0"/>
        </c:ser>
        <c:ser>
          <c:idx val="5"/>
          <c:order val="2"/>
          <c:tx>
            <c:strRef>
              <c:f>'3 Energy Consumption by Sector'!$F$5</c:f>
              <c:strCache>
                <c:ptCount val="1"/>
                <c:pt idx="0">
                  <c:v>Industrial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 Energy Consumption by Sector'!$A$7:$A$23</c:f>
              <c:numCache/>
            </c:numRef>
          </c:xVal>
          <c:yVal>
            <c:numRef>
              <c:f>'3 Energy Consumption by Sector'!$G$7:$G$23</c:f>
              <c:numCache/>
            </c:numRef>
          </c:yVal>
          <c:smooth val="0"/>
        </c:ser>
        <c:ser>
          <c:idx val="7"/>
          <c:order val="3"/>
          <c:tx>
            <c:strRef>
              <c:f>'3 Energy Consumption by Sector'!$H$5</c:f>
              <c:strCache>
                <c:ptCount val="1"/>
                <c:pt idx="0">
                  <c:v>Transportation</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 Energy Consumption by Sector'!$A$7:$A$23</c:f>
              <c:numCache/>
            </c:numRef>
          </c:xVal>
          <c:yVal>
            <c:numRef>
              <c:f>'3 Energy Consumption by Sector'!$I$7:$I$23</c:f>
              <c:numCache/>
            </c:numRef>
          </c:yVal>
          <c:smooth val="0"/>
        </c:ser>
        <c:axId val="21926037"/>
        <c:axId val="63116606"/>
      </c:scatterChart>
      <c:valAx>
        <c:axId val="21926037"/>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3116606"/>
        <c:crosses val="autoZero"/>
        <c:crossBetween val="midCat"/>
        <c:dispUnits/>
      </c:valAx>
      <c:valAx>
        <c:axId val="63116606"/>
        <c:scaling>
          <c:orientation val="minMax"/>
        </c:scaling>
        <c:axPos val="l"/>
        <c:title>
          <c:tx>
            <c:rich>
              <a:bodyPr vert="horz" rot="-5400000" anchor="ctr"/>
              <a:lstStyle/>
              <a:p>
                <a:pPr algn="ctr">
                  <a:defRPr/>
                </a:pPr>
                <a:r>
                  <a:rPr lang="en-US" cap="none" sz="1000" b="1" i="0" u="none" baseline="0">
                    <a:latin typeface="Arial"/>
                    <a:ea typeface="Arial"/>
                    <a:cs typeface="Arial"/>
                  </a:rPr>
                  <a:t>Energy Consumed (trillion Btus)</a:t>
                </a:r>
              </a:p>
            </c:rich>
          </c:tx>
          <c:layout/>
          <c:overlay val="0"/>
          <c:spPr>
            <a:noFill/>
            <a:ln>
              <a:noFill/>
            </a:ln>
          </c:spPr>
        </c:title>
        <c:majorGridlines>
          <c:spPr>
            <a:ln w="3175">
              <a:solidFill/>
              <a:prstDash val="dash"/>
            </a:ln>
          </c:spPr>
        </c:majorGridlines>
        <c:delete val="0"/>
        <c:numFmt formatCode="General" sourceLinked="1"/>
        <c:majorTickMark val="out"/>
        <c:minorTickMark val="none"/>
        <c:tickLblPos val="nextTo"/>
        <c:crossAx val="21926037"/>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xdr:row>
      <xdr:rowOff>19050</xdr:rowOff>
    </xdr:from>
    <xdr:to>
      <xdr:col>15</xdr:col>
      <xdr:colOff>19050</xdr:colOff>
      <xdr:row>16</xdr:row>
      <xdr:rowOff>66675</xdr:rowOff>
    </xdr:to>
    <xdr:graphicFrame>
      <xdr:nvGraphicFramePr>
        <xdr:cNvPr id="1" name="Chart 1"/>
        <xdr:cNvGraphicFramePr/>
      </xdr:nvGraphicFramePr>
      <xdr:xfrm>
        <a:off x="5581650" y="638175"/>
        <a:ext cx="4667250" cy="2533650"/>
      </xdr:xfrm>
      <a:graphic>
        <a:graphicData uri="http://schemas.openxmlformats.org/drawingml/2006/chart">
          <c:chart xmlns:c="http://schemas.openxmlformats.org/drawingml/2006/chart" r:id="rId1"/>
        </a:graphicData>
      </a:graphic>
    </xdr:graphicFrame>
    <xdr:clientData/>
  </xdr:twoCellAnchor>
  <xdr:twoCellAnchor>
    <xdr:from>
      <xdr:col>7</xdr:col>
      <xdr:colOff>247650</xdr:colOff>
      <xdr:row>17</xdr:row>
      <xdr:rowOff>9525</xdr:rowOff>
    </xdr:from>
    <xdr:to>
      <xdr:col>15</xdr:col>
      <xdr:colOff>47625</xdr:colOff>
      <xdr:row>29</xdr:row>
      <xdr:rowOff>76200</xdr:rowOff>
    </xdr:to>
    <xdr:graphicFrame>
      <xdr:nvGraphicFramePr>
        <xdr:cNvPr id="2" name="Chart 2"/>
        <xdr:cNvGraphicFramePr/>
      </xdr:nvGraphicFramePr>
      <xdr:xfrm>
        <a:off x="5600700" y="3305175"/>
        <a:ext cx="4676775" cy="2543175"/>
      </xdr:xfrm>
      <a:graphic>
        <a:graphicData uri="http://schemas.openxmlformats.org/drawingml/2006/chart">
          <c:chart xmlns:c="http://schemas.openxmlformats.org/drawingml/2006/chart" r:id="rId2"/>
        </a:graphicData>
      </a:graphic>
    </xdr:graphicFrame>
    <xdr:clientData/>
  </xdr:twoCellAnchor>
  <xdr:twoCellAnchor>
    <xdr:from>
      <xdr:col>7</xdr:col>
      <xdr:colOff>285750</xdr:colOff>
      <xdr:row>30</xdr:row>
      <xdr:rowOff>0</xdr:rowOff>
    </xdr:from>
    <xdr:to>
      <xdr:col>15</xdr:col>
      <xdr:colOff>95250</xdr:colOff>
      <xdr:row>43</xdr:row>
      <xdr:rowOff>76200</xdr:rowOff>
    </xdr:to>
    <xdr:graphicFrame>
      <xdr:nvGraphicFramePr>
        <xdr:cNvPr id="3" name="Chart 3"/>
        <xdr:cNvGraphicFramePr/>
      </xdr:nvGraphicFramePr>
      <xdr:xfrm>
        <a:off x="5638800" y="5962650"/>
        <a:ext cx="4686300" cy="2552700"/>
      </xdr:xfrm>
      <a:graphic>
        <a:graphicData uri="http://schemas.openxmlformats.org/drawingml/2006/chart">
          <c:chart xmlns:c="http://schemas.openxmlformats.org/drawingml/2006/chart" r:id="rId3"/>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76200</xdr:rowOff>
    </xdr:from>
    <xdr:to>
      <xdr:col>14</xdr:col>
      <xdr:colOff>409575</xdr:colOff>
      <xdr:row>14</xdr:row>
      <xdr:rowOff>28575</xdr:rowOff>
    </xdr:to>
    <xdr:graphicFrame>
      <xdr:nvGraphicFramePr>
        <xdr:cNvPr id="1" name="Chart 1"/>
        <xdr:cNvGraphicFramePr/>
      </xdr:nvGraphicFramePr>
      <xdr:xfrm>
        <a:off x="6734175" y="790575"/>
        <a:ext cx="4667250" cy="3105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xdr:row>
      <xdr:rowOff>19050</xdr:rowOff>
    </xdr:from>
    <xdr:to>
      <xdr:col>14</xdr:col>
      <xdr:colOff>9525</xdr:colOff>
      <xdr:row>23</xdr:row>
      <xdr:rowOff>66675</xdr:rowOff>
    </xdr:to>
    <xdr:graphicFrame>
      <xdr:nvGraphicFramePr>
        <xdr:cNvPr id="1" name="Chart 1"/>
        <xdr:cNvGraphicFramePr/>
      </xdr:nvGraphicFramePr>
      <xdr:xfrm>
        <a:off x="6496050" y="180975"/>
        <a:ext cx="4667250" cy="44862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25</xdr:row>
      <xdr:rowOff>0</xdr:rowOff>
    </xdr:from>
    <xdr:to>
      <xdr:col>12</xdr:col>
      <xdr:colOff>409575</xdr:colOff>
      <xdr:row>52</xdr:row>
      <xdr:rowOff>123825</xdr:rowOff>
    </xdr:to>
    <xdr:graphicFrame>
      <xdr:nvGraphicFramePr>
        <xdr:cNvPr id="2" name="Chart 2"/>
        <xdr:cNvGraphicFramePr/>
      </xdr:nvGraphicFramePr>
      <xdr:xfrm>
        <a:off x="5667375" y="5229225"/>
        <a:ext cx="4676775" cy="44958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142875</xdr:rowOff>
    </xdr:from>
    <xdr:to>
      <xdr:col>13</xdr:col>
      <xdr:colOff>257175</xdr:colOff>
      <xdr:row>18</xdr:row>
      <xdr:rowOff>76200</xdr:rowOff>
    </xdr:to>
    <xdr:graphicFrame>
      <xdr:nvGraphicFramePr>
        <xdr:cNvPr id="1" name="Chart 1"/>
        <xdr:cNvGraphicFramePr/>
      </xdr:nvGraphicFramePr>
      <xdr:xfrm>
        <a:off x="6677025" y="304800"/>
        <a:ext cx="4667250" cy="3609975"/>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31</xdr:row>
      <xdr:rowOff>152400</xdr:rowOff>
    </xdr:from>
    <xdr:to>
      <xdr:col>13</xdr:col>
      <xdr:colOff>276225</xdr:colOff>
      <xdr:row>47</xdr:row>
      <xdr:rowOff>95250</xdr:rowOff>
    </xdr:to>
    <xdr:graphicFrame>
      <xdr:nvGraphicFramePr>
        <xdr:cNvPr id="2" name="Chart 2"/>
        <xdr:cNvGraphicFramePr/>
      </xdr:nvGraphicFramePr>
      <xdr:xfrm>
        <a:off x="6696075" y="6534150"/>
        <a:ext cx="4667250" cy="2533650"/>
      </xdr:xfrm>
      <a:graphic>
        <a:graphicData uri="http://schemas.openxmlformats.org/drawingml/2006/chart">
          <c:chart xmlns:c="http://schemas.openxmlformats.org/drawingml/2006/chart" r:id="rId2"/>
        </a:graphicData>
      </a:graphic>
    </xdr:graphicFrame>
    <xdr:clientData/>
  </xdr:twoCellAnchor>
  <xdr:twoCellAnchor>
    <xdr:from>
      <xdr:col>5</xdr:col>
      <xdr:colOff>485775</xdr:colOff>
      <xdr:row>18</xdr:row>
      <xdr:rowOff>95250</xdr:rowOff>
    </xdr:from>
    <xdr:to>
      <xdr:col>13</xdr:col>
      <xdr:colOff>285750</xdr:colOff>
      <xdr:row>31</xdr:row>
      <xdr:rowOff>95250</xdr:rowOff>
    </xdr:to>
    <xdr:graphicFrame>
      <xdr:nvGraphicFramePr>
        <xdr:cNvPr id="3" name="Chart 4"/>
        <xdr:cNvGraphicFramePr/>
      </xdr:nvGraphicFramePr>
      <xdr:xfrm>
        <a:off x="6696075" y="3933825"/>
        <a:ext cx="4676775" cy="25431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xdr:row>
      <xdr:rowOff>57150</xdr:rowOff>
    </xdr:from>
    <xdr:to>
      <xdr:col>24</xdr:col>
      <xdr:colOff>400050</xdr:colOff>
      <xdr:row>18</xdr:row>
      <xdr:rowOff>114300</xdr:rowOff>
    </xdr:to>
    <xdr:graphicFrame>
      <xdr:nvGraphicFramePr>
        <xdr:cNvPr id="1" name="Chart 1"/>
        <xdr:cNvGraphicFramePr/>
      </xdr:nvGraphicFramePr>
      <xdr:xfrm>
        <a:off x="10401300" y="1609725"/>
        <a:ext cx="4667250" cy="2533650"/>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18</xdr:row>
      <xdr:rowOff>114300</xdr:rowOff>
    </xdr:from>
    <xdr:to>
      <xdr:col>24</xdr:col>
      <xdr:colOff>419100</xdr:colOff>
      <xdr:row>28</xdr:row>
      <xdr:rowOff>180975</xdr:rowOff>
    </xdr:to>
    <xdr:graphicFrame>
      <xdr:nvGraphicFramePr>
        <xdr:cNvPr id="2" name="Chart 2"/>
        <xdr:cNvGraphicFramePr/>
      </xdr:nvGraphicFramePr>
      <xdr:xfrm>
        <a:off x="10410825" y="4143375"/>
        <a:ext cx="4676775" cy="254317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29</xdr:row>
      <xdr:rowOff>0</xdr:rowOff>
    </xdr:from>
    <xdr:to>
      <xdr:col>24</xdr:col>
      <xdr:colOff>409575</xdr:colOff>
      <xdr:row>42</xdr:row>
      <xdr:rowOff>66675</xdr:rowOff>
    </xdr:to>
    <xdr:graphicFrame>
      <xdr:nvGraphicFramePr>
        <xdr:cNvPr id="3" name="Chart 3"/>
        <xdr:cNvGraphicFramePr/>
      </xdr:nvGraphicFramePr>
      <xdr:xfrm>
        <a:off x="10401300" y="6696075"/>
        <a:ext cx="4676775" cy="2543175"/>
      </xdr:xfrm>
      <a:graphic>
        <a:graphicData uri="http://schemas.openxmlformats.org/drawingml/2006/chart">
          <c:chart xmlns:c="http://schemas.openxmlformats.org/drawingml/2006/chart" r:id="rId3"/>
        </a:graphicData>
      </a:graphic>
    </xdr:graphicFrame>
    <xdr:clientData/>
  </xdr:twoCellAnchor>
  <xdr:twoCellAnchor>
    <xdr:from>
      <xdr:col>17</xdr:col>
      <xdr:colOff>0</xdr:colOff>
      <xdr:row>43</xdr:row>
      <xdr:rowOff>0</xdr:rowOff>
    </xdr:from>
    <xdr:to>
      <xdr:col>24</xdr:col>
      <xdr:colOff>419100</xdr:colOff>
      <xdr:row>54</xdr:row>
      <xdr:rowOff>476250</xdr:rowOff>
    </xdr:to>
    <xdr:graphicFrame>
      <xdr:nvGraphicFramePr>
        <xdr:cNvPr id="4" name="Chart 4"/>
        <xdr:cNvGraphicFramePr/>
      </xdr:nvGraphicFramePr>
      <xdr:xfrm>
        <a:off x="10401300" y="9363075"/>
        <a:ext cx="4686300" cy="25527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0.55925</cdr:x>
      <cdr:y>0.493</cdr:y>
    </cdr:from>
    <cdr:to>
      <cdr:x>0.574</cdr:x>
      <cdr:y>0.51425</cdr:y>
    </cdr:to>
    <cdr:sp>
      <cdr:nvSpPr>
        <cdr:cNvPr id="1" name="TextBox 1"/>
        <cdr:cNvSpPr txBox="1">
          <a:spLocks noChangeArrowheads="1"/>
        </cdr:cNvSpPr>
      </cdr:nvSpPr>
      <cdr:spPr>
        <a:xfrm>
          <a:off x="2238375" y="1676400"/>
          <a:ext cx="57150" cy="7620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b</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4</xdr:row>
      <xdr:rowOff>57150</xdr:rowOff>
    </xdr:from>
    <xdr:to>
      <xdr:col>18</xdr:col>
      <xdr:colOff>409575</xdr:colOff>
      <xdr:row>20</xdr:row>
      <xdr:rowOff>0</xdr:rowOff>
    </xdr:to>
    <xdr:graphicFrame>
      <xdr:nvGraphicFramePr>
        <xdr:cNvPr id="1" name="Chart 2"/>
        <xdr:cNvGraphicFramePr/>
      </xdr:nvGraphicFramePr>
      <xdr:xfrm>
        <a:off x="8858250" y="1076325"/>
        <a:ext cx="4010025" cy="3409950"/>
      </xdr:xfrm>
      <a:graphic>
        <a:graphicData uri="http://schemas.openxmlformats.org/drawingml/2006/chart">
          <c:chart xmlns:c="http://schemas.openxmlformats.org/drawingml/2006/chart" r:id="rId1"/>
        </a:graphicData>
      </a:graphic>
    </xdr:graphicFrame>
    <xdr:clientData/>
  </xdr:twoCellAnchor>
  <xdr:twoCellAnchor>
    <xdr:from>
      <xdr:col>11</xdr:col>
      <xdr:colOff>552450</xdr:colOff>
      <xdr:row>20</xdr:row>
      <xdr:rowOff>76200</xdr:rowOff>
    </xdr:from>
    <xdr:to>
      <xdr:col>19</xdr:col>
      <xdr:colOff>342900</xdr:colOff>
      <xdr:row>33</xdr:row>
      <xdr:rowOff>9525</xdr:rowOff>
    </xdr:to>
    <xdr:graphicFrame>
      <xdr:nvGraphicFramePr>
        <xdr:cNvPr id="2" name="Chart 3"/>
        <xdr:cNvGraphicFramePr/>
      </xdr:nvGraphicFramePr>
      <xdr:xfrm>
        <a:off x="8743950" y="4562475"/>
        <a:ext cx="4667250" cy="2533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333375</xdr:colOff>
      <xdr:row>5</xdr:row>
      <xdr:rowOff>400050</xdr:rowOff>
    </xdr:from>
    <xdr:to>
      <xdr:col>23</xdr:col>
      <xdr:colOff>123825</xdr:colOff>
      <xdr:row>21</xdr:row>
      <xdr:rowOff>95250</xdr:rowOff>
    </xdr:to>
    <xdr:graphicFrame>
      <xdr:nvGraphicFramePr>
        <xdr:cNvPr id="1" name="Chart 2"/>
        <xdr:cNvGraphicFramePr/>
      </xdr:nvGraphicFramePr>
      <xdr:xfrm>
        <a:off x="10991850" y="1543050"/>
        <a:ext cx="4667250" cy="3352800"/>
      </xdr:xfrm>
      <a:graphic>
        <a:graphicData uri="http://schemas.openxmlformats.org/drawingml/2006/chart">
          <c:chart xmlns:c="http://schemas.openxmlformats.org/drawingml/2006/chart" r:id="rId1"/>
        </a:graphicData>
      </a:graphic>
    </xdr:graphicFrame>
    <xdr:clientData/>
  </xdr:twoCellAnchor>
  <xdr:twoCellAnchor>
    <xdr:from>
      <xdr:col>15</xdr:col>
      <xdr:colOff>342900</xdr:colOff>
      <xdr:row>21</xdr:row>
      <xdr:rowOff>152400</xdr:rowOff>
    </xdr:from>
    <xdr:to>
      <xdr:col>23</xdr:col>
      <xdr:colOff>133350</xdr:colOff>
      <xdr:row>39</xdr:row>
      <xdr:rowOff>0</xdr:rowOff>
    </xdr:to>
    <xdr:graphicFrame>
      <xdr:nvGraphicFramePr>
        <xdr:cNvPr id="2" name="Chart 3"/>
        <xdr:cNvGraphicFramePr/>
      </xdr:nvGraphicFramePr>
      <xdr:xfrm>
        <a:off x="11001375" y="4953000"/>
        <a:ext cx="4667250" cy="3324225"/>
      </xdr:xfrm>
      <a:graphic>
        <a:graphicData uri="http://schemas.openxmlformats.org/drawingml/2006/chart">
          <c:chart xmlns:c="http://schemas.openxmlformats.org/drawingml/2006/chart" r:id="rId2"/>
        </a:graphicData>
      </a:graphic>
    </xdr:graphicFrame>
    <xdr:clientData/>
  </xdr:twoCellAnchor>
  <xdr:twoCellAnchor>
    <xdr:from>
      <xdr:col>15</xdr:col>
      <xdr:colOff>323850</xdr:colOff>
      <xdr:row>39</xdr:row>
      <xdr:rowOff>38100</xdr:rowOff>
    </xdr:from>
    <xdr:to>
      <xdr:col>23</xdr:col>
      <xdr:colOff>114300</xdr:colOff>
      <xdr:row>54</xdr:row>
      <xdr:rowOff>142875</xdr:rowOff>
    </xdr:to>
    <xdr:graphicFrame>
      <xdr:nvGraphicFramePr>
        <xdr:cNvPr id="3" name="Chart 4"/>
        <xdr:cNvGraphicFramePr/>
      </xdr:nvGraphicFramePr>
      <xdr:xfrm>
        <a:off x="10982325" y="8315325"/>
        <a:ext cx="4667250" cy="25336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9525</xdr:rowOff>
    </xdr:from>
    <xdr:to>
      <xdr:col>12</xdr:col>
      <xdr:colOff>552450</xdr:colOff>
      <xdr:row>11</xdr:row>
      <xdr:rowOff>19050</xdr:rowOff>
    </xdr:to>
    <xdr:graphicFrame>
      <xdr:nvGraphicFramePr>
        <xdr:cNvPr id="1" name="Chart 1"/>
        <xdr:cNvGraphicFramePr/>
      </xdr:nvGraphicFramePr>
      <xdr:xfrm>
        <a:off x="4524375" y="1038225"/>
        <a:ext cx="4667250" cy="2533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76200</xdr:rowOff>
    </xdr:from>
    <xdr:to>
      <xdr:col>12</xdr:col>
      <xdr:colOff>409575</xdr:colOff>
      <xdr:row>14</xdr:row>
      <xdr:rowOff>0</xdr:rowOff>
    </xdr:to>
    <xdr:graphicFrame>
      <xdr:nvGraphicFramePr>
        <xdr:cNvPr id="1" name="Chart 1"/>
        <xdr:cNvGraphicFramePr/>
      </xdr:nvGraphicFramePr>
      <xdr:xfrm>
        <a:off x="4105275" y="923925"/>
        <a:ext cx="4667250" cy="253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3</xdr:row>
      <xdr:rowOff>428625</xdr:rowOff>
    </xdr:from>
    <xdr:to>
      <xdr:col>13</xdr:col>
      <xdr:colOff>590550</xdr:colOff>
      <xdr:row>16</xdr:row>
      <xdr:rowOff>114300</xdr:rowOff>
    </xdr:to>
    <xdr:graphicFrame>
      <xdr:nvGraphicFramePr>
        <xdr:cNvPr id="1" name="Chart 1"/>
        <xdr:cNvGraphicFramePr/>
      </xdr:nvGraphicFramePr>
      <xdr:xfrm>
        <a:off x="6715125" y="1381125"/>
        <a:ext cx="4667250" cy="34766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xdr:row>
      <xdr:rowOff>171450</xdr:rowOff>
    </xdr:from>
    <xdr:to>
      <xdr:col>11</xdr:col>
      <xdr:colOff>495300</xdr:colOff>
      <xdr:row>11</xdr:row>
      <xdr:rowOff>876300</xdr:rowOff>
    </xdr:to>
    <xdr:graphicFrame>
      <xdr:nvGraphicFramePr>
        <xdr:cNvPr id="1" name="Chart 1"/>
        <xdr:cNvGraphicFramePr/>
      </xdr:nvGraphicFramePr>
      <xdr:xfrm>
        <a:off x="4057650" y="1085850"/>
        <a:ext cx="4667250"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ia.doe.gov/emeu/cabs/topworldtables1_2.html" TargetMode="External" /><Relationship Id="rId2" Type="http://schemas.openxmlformats.org/officeDocument/2006/relationships/drawing" Target="../drawings/drawing11.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ia.doe.gov/emeu/cabs/topworldtables1_2.html" TargetMode="External" /><Relationship Id="rId2" Type="http://schemas.openxmlformats.org/officeDocument/2006/relationships/drawing" Target="../drawings/drawing12.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8"/>
  <sheetViews>
    <sheetView tabSelected="1" workbookViewId="0" topLeftCell="A1">
      <selection activeCell="G2" sqref="G2"/>
    </sheetView>
  </sheetViews>
  <sheetFormatPr defaultColWidth="9.140625" defaultRowHeight="12.75"/>
  <cols>
    <col min="4" max="4" width="14.7109375" style="0" customWidth="1"/>
    <col min="5" max="5" width="11.28125" style="0" customWidth="1"/>
    <col min="6" max="6" width="18.00390625" style="0" customWidth="1"/>
    <col min="7" max="7" width="8.8515625" style="0" customWidth="1"/>
  </cols>
  <sheetData>
    <row r="1" spans="2:10" ht="18">
      <c r="B1" s="151" t="s">
        <v>6</v>
      </c>
      <c r="C1" s="152"/>
      <c r="D1" s="152"/>
      <c r="E1" s="152"/>
      <c r="F1" s="152"/>
      <c r="G1" s="132"/>
      <c r="H1" s="10" t="s">
        <v>166</v>
      </c>
      <c r="J1" s="1" t="s">
        <v>164</v>
      </c>
    </row>
    <row r="2" spans="2:10" ht="18">
      <c r="B2" s="151" t="s">
        <v>4</v>
      </c>
      <c r="C2" s="153"/>
      <c r="D2" s="153"/>
      <c r="E2" s="153"/>
      <c r="F2" s="153"/>
      <c r="G2" s="2"/>
      <c r="J2" s="1" t="s">
        <v>167</v>
      </c>
    </row>
    <row r="3" ht="12.75">
      <c r="J3" s="1" t="s">
        <v>165</v>
      </c>
    </row>
    <row r="4" spans="2:8" ht="15.75">
      <c r="B4" s="35" t="s">
        <v>0</v>
      </c>
      <c r="C4" s="35" t="s">
        <v>1</v>
      </c>
      <c r="D4" s="35" t="s">
        <v>2</v>
      </c>
      <c r="E4" s="35" t="s">
        <v>3</v>
      </c>
      <c r="F4" s="35" t="s">
        <v>153</v>
      </c>
      <c r="G4" s="135"/>
      <c r="H4" s="128"/>
    </row>
    <row r="5" spans="2:7" ht="15">
      <c r="B5" s="108">
        <v>1973</v>
      </c>
      <c r="C5" s="37">
        <v>0.03</v>
      </c>
      <c r="D5" s="37">
        <v>1.06</v>
      </c>
      <c r="E5" s="38">
        <v>13.466</v>
      </c>
      <c r="F5" s="38">
        <f>SUM(C5:E5)</f>
        <v>14.556</v>
      </c>
      <c r="G5" s="136"/>
    </row>
    <row r="6" spans="2:7" ht="15">
      <c r="B6" s="108">
        <v>1975</v>
      </c>
      <c r="C6" s="37">
        <v>0.069</v>
      </c>
      <c r="D6" s="37">
        <v>0.978</v>
      </c>
      <c r="E6" s="38">
        <v>12.948</v>
      </c>
      <c r="F6" s="38">
        <f aca="true" t="shared" si="0" ref="F6:F21">SUM(C6:E6)</f>
        <v>13.995000000000001</v>
      </c>
      <c r="G6" s="136"/>
    </row>
    <row r="7" spans="2:7" ht="15">
      <c r="B7" s="108">
        <v>1980</v>
      </c>
      <c r="C7" s="37">
        <v>0.046</v>
      </c>
      <c r="D7" s="37">
        <v>1.006</v>
      </c>
      <c r="E7" s="38">
        <v>14.658</v>
      </c>
      <c r="F7" s="38">
        <f t="shared" si="0"/>
        <v>15.709999999999999</v>
      </c>
      <c r="G7" s="136"/>
    </row>
    <row r="8" spans="2:7" ht="15">
      <c r="B8" s="108">
        <v>1985</v>
      </c>
      <c r="C8" s="37">
        <v>0.063</v>
      </c>
      <c r="D8" s="37">
        <v>0.952</v>
      </c>
      <c r="E8" s="38">
        <v>10.609</v>
      </c>
      <c r="F8" s="38">
        <f t="shared" si="0"/>
        <v>11.624</v>
      </c>
      <c r="G8" s="136"/>
    </row>
    <row r="9" spans="2:7" ht="15">
      <c r="B9" s="108">
        <v>1990</v>
      </c>
      <c r="C9" s="37">
        <v>0.086</v>
      </c>
      <c r="D9" s="37">
        <v>1.551</v>
      </c>
      <c r="E9" s="38">
        <v>17.117</v>
      </c>
      <c r="F9" s="38">
        <f t="shared" si="0"/>
        <v>18.754</v>
      </c>
      <c r="G9" s="136"/>
    </row>
    <row r="10" spans="2:7" ht="15">
      <c r="B10" s="108">
        <v>1995</v>
      </c>
      <c r="C10" s="37">
        <v>0.332</v>
      </c>
      <c r="D10" s="37">
        <v>2.901</v>
      </c>
      <c r="E10" s="38">
        <v>18.881</v>
      </c>
      <c r="F10" s="38">
        <f t="shared" si="0"/>
        <v>22.114</v>
      </c>
      <c r="G10" s="136"/>
    </row>
    <row r="11" spans="2:7" ht="15">
      <c r="B11" s="108">
        <v>1996</v>
      </c>
      <c r="C11" s="37">
        <v>0.266</v>
      </c>
      <c r="D11" s="37">
        <v>3.002</v>
      </c>
      <c r="E11" s="38">
        <v>20.284</v>
      </c>
      <c r="F11" s="38">
        <f t="shared" si="0"/>
        <v>23.552</v>
      </c>
      <c r="G11" s="136"/>
    </row>
    <row r="12" spans="2:7" ht="15">
      <c r="B12" s="108">
        <v>1997</v>
      </c>
      <c r="C12" s="37">
        <v>0.265</v>
      </c>
      <c r="D12" s="37">
        <v>3.063</v>
      </c>
      <c r="E12" s="38">
        <v>21.74</v>
      </c>
      <c r="F12" s="38">
        <f t="shared" si="0"/>
        <v>25.067999999999998</v>
      </c>
      <c r="G12" s="136"/>
    </row>
    <row r="13" spans="2:7" ht="15">
      <c r="B13" s="108">
        <v>1998</v>
      </c>
      <c r="C13" s="37">
        <v>0.313</v>
      </c>
      <c r="D13" s="37">
        <v>3.225</v>
      </c>
      <c r="E13" s="38">
        <v>22.908</v>
      </c>
      <c r="F13" s="38">
        <f t="shared" si="0"/>
        <v>26.446</v>
      </c>
      <c r="G13" s="136"/>
    </row>
    <row r="14" spans="2:7" ht="15">
      <c r="B14" s="108">
        <v>1999</v>
      </c>
      <c r="C14" s="37">
        <v>0.307</v>
      </c>
      <c r="D14" s="37">
        <v>3.664</v>
      </c>
      <c r="E14" s="38">
        <v>23.133</v>
      </c>
      <c r="F14" s="38">
        <f t="shared" si="0"/>
        <v>27.104</v>
      </c>
      <c r="G14" s="136"/>
    </row>
    <row r="15" spans="2:7" ht="15">
      <c r="B15" s="108">
        <v>2000</v>
      </c>
      <c r="C15" s="37">
        <v>0.407</v>
      </c>
      <c r="D15" s="37">
        <v>3.869</v>
      </c>
      <c r="E15" s="38">
        <v>24.531</v>
      </c>
      <c r="F15" s="38">
        <f t="shared" si="0"/>
        <v>28.807</v>
      </c>
      <c r="G15" s="136"/>
    </row>
    <row r="16" spans="2:7" ht="15">
      <c r="B16" s="108">
        <v>2001</v>
      </c>
      <c r="C16" s="37">
        <v>0.558</v>
      </c>
      <c r="D16" s="37">
        <v>4.068</v>
      </c>
      <c r="E16" s="38">
        <v>25.398</v>
      </c>
      <c r="F16" s="38">
        <f t="shared" si="0"/>
        <v>30.024</v>
      </c>
      <c r="G16" s="136"/>
    </row>
    <row r="17" spans="2:7" ht="15">
      <c r="B17" s="108">
        <v>2002</v>
      </c>
      <c r="C17" s="37">
        <v>0.502</v>
      </c>
      <c r="D17" s="37">
        <v>4.104</v>
      </c>
      <c r="E17" s="38">
        <v>24.674</v>
      </c>
      <c r="F17" s="38">
        <f t="shared" si="0"/>
        <v>29.28</v>
      </c>
      <c r="G17" s="136"/>
    </row>
    <row r="18" spans="2:7" ht="15">
      <c r="B18" s="108">
        <v>2003</v>
      </c>
      <c r="C18" s="37">
        <v>0.694</v>
      </c>
      <c r="D18" s="37">
        <v>4.042</v>
      </c>
      <c r="E18" s="38">
        <v>26.219</v>
      </c>
      <c r="F18" s="38">
        <f t="shared" si="0"/>
        <v>30.955000000000002</v>
      </c>
      <c r="G18" s="136"/>
    </row>
    <row r="19" spans="2:7" ht="15">
      <c r="B19" s="108">
        <v>2004</v>
      </c>
      <c r="C19" s="37">
        <v>0.752</v>
      </c>
      <c r="D19" s="37">
        <v>4.365</v>
      </c>
      <c r="E19" s="38">
        <v>28.196</v>
      </c>
      <c r="F19" s="38">
        <f t="shared" si="0"/>
        <v>33.313</v>
      </c>
      <c r="G19" s="136"/>
    </row>
    <row r="20" spans="2:7" ht="15">
      <c r="B20" s="108">
        <v>2005</v>
      </c>
      <c r="C20" s="37">
        <v>0.85</v>
      </c>
      <c r="D20" s="37">
        <v>4.45</v>
      </c>
      <c r="E20" s="38">
        <v>29.248</v>
      </c>
      <c r="F20" s="38">
        <f t="shared" si="0"/>
        <v>34.548</v>
      </c>
      <c r="G20" s="136"/>
    </row>
    <row r="21" spans="2:7" ht="15">
      <c r="B21" s="112">
        <v>2006</v>
      </c>
      <c r="C21" s="40">
        <v>1.007</v>
      </c>
      <c r="D21" s="40">
        <v>4.291</v>
      </c>
      <c r="E21" s="41">
        <v>29.168</v>
      </c>
      <c r="F21" s="41">
        <f t="shared" si="0"/>
        <v>34.466</v>
      </c>
      <c r="G21" s="136"/>
    </row>
    <row r="24" spans="1:7" ht="33" customHeight="1">
      <c r="A24" s="10"/>
      <c r="B24" s="154" t="s">
        <v>7</v>
      </c>
      <c r="C24" s="155"/>
      <c r="D24" s="155"/>
      <c r="E24" s="155"/>
      <c r="F24" s="155"/>
      <c r="G24" s="5"/>
    </row>
    <row r="25" spans="2:7" ht="18">
      <c r="B25" s="151" t="s">
        <v>4</v>
      </c>
      <c r="C25" s="153"/>
      <c r="D25" s="153"/>
      <c r="E25" s="153"/>
      <c r="F25" s="153"/>
      <c r="G25" s="2"/>
    </row>
    <row r="26" spans="3:7" ht="12.75">
      <c r="C26" s="2"/>
      <c r="D26" s="2"/>
      <c r="E26" s="2"/>
      <c r="F26" s="2"/>
      <c r="G26" s="2"/>
    </row>
    <row r="27" spans="2:8" ht="15.75">
      <c r="B27" s="35" t="s">
        <v>0</v>
      </c>
      <c r="C27" s="35" t="s">
        <v>1</v>
      </c>
      <c r="D27" s="35" t="s">
        <v>2</v>
      </c>
      <c r="E27" s="35" t="s">
        <v>3</v>
      </c>
      <c r="F27" s="35" t="s">
        <v>154</v>
      </c>
      <c r="G27" s="137"/>
      <c r="H27" s="33"/>
    </row>
    <row r="28" spans="2:7" ht="15">
      <c r="B28" s="36">
        <v>1973</v>
      </c>
      <c r="C28" s="37">
        <v>1.46</v>
      </c>
      <c r="D28" s="37">
        <v>0.079</v>
      </c>
      <c r="E28" s="38">
        <v>0.486</v>
      </c>
      <c r="F28" s="38">
        <f>SUM(C28:E28)</f>
        <v>2.025</v>
      </c>
      <c r="G28" s="136"/>
    </row>
    <row r="29" spans="2:7" ht="15">
      <c r="B29" s="36">
        <v>1975</v>
      </c>
      <c r="C29" s="37">
        <v>1.793</v>
      </c>
      <c r="D29" s="37">
        <v>0.074</v>
      </c>
      <c r="E29" s="38">
        <v>0.439</v>
      </c>
      <c r="F29" s="38">
        <f aca="true" t="shared" si="1" ref="F29:F44">SUM(C29:E29)</f>
        <v>2.306</v>
      </c>
      <c r="G29" s="136"/>
    </row>
    <row r="30" spans="2:7" ht="15">
      <c r="B30" s="36">
        <v>1980</v>
      </c>
      <c r="C30" s="37">
        <v>2.472</v>
      </c>
      <c r="D30" s="37">
        <v>0.049</v>
      </c>
      <c r="E30" s="38">
        <v>1.16</v>
      </c>
      <c r="F30" s="38">
        <f t="shared" si="1"/>
        <v>3.681</v>
      </c>
      <c r="G30" s="136"/>
    </row>
    <row r="31" spans="2:7" ht="15">
      <c r="B31" s="36">
        <v>1985</v>
      </c>
      <c r="C31" s="37">
        <v>2.466</v>
      </c>
      <c r="D31" s="37">
        <v>0.056</v>
      </c>
      <c r="E31" s="38">
        <v>1.657</v>
      </c>
      <c r="F31" s="38">
        <f t="shared" si="1"/>
        <v>4.179</v>
      </c>
      <c r="G31" s="136"/>
    </row>
    <row r="32" spans="2:7" ht="15">
      <c r="B32" s="36">
        <v>1990</v>
      </c>
      <c r="C32" s="37">
        <v>2.786</v>
      </c>
      <c r="D32" s="37">
        <v>0.087</v>
      </c>
      <c r="E32" s="38">
        <v>1.824</v>
      </c>
      <c r="F32" s="38">
        <f t="shared" si="1"/>
        <v>4.697</v>
      </c>
      <c r="G32" s="136"/>
    </row>
    <row r="33" spans="2:7" ht="15">
      <c r="B33" s="36">
        <v>1995</v>
      </c>
      <c r="C33" s="37">
        <v>2.352</v>
      </c>
      <c r="D33" s="37">
        <v>0.156</v>
      </c>
      <c r="E33" s="38">
        <v>1.991</v>
      </c>
      <c r="F33" s="38">
        <f t="shared" si="1"/>
        <v>4.4990000000000006</v>
      </c>
      <c r="G33" s="136"/>
    </row>
    <row r="34" spans="2:7" ht="15">
      <c r="B34" s="36">
        <v>1996</v>
      </c>
      <c r="C34" s="37">
        <v>2.408</v>
      </c>
      <c r="D34" s="37">
        <v>0.155</v>
      </c>
      <c r="E34" s="38">
        <v>2.059</v>
      </c>
      <c r="F34" s="38">
        <f t="shared" si="1"/>
        <v>4.622</v>
      </c>
      <c r="G34" s="136"/>
    </row>
    <row r="35" spans="2:7" ht="15">
      <c r="B35" s="36">
        <v>1997</v>
      </c>
      <c r="C35" s="37">
        <v>2.224</v>
      </c>
      <c r="D35" s="37">
        <v>0.159</v>
      </c>
      <c r="E35" s="38">
        <v>2.1</v>
      </c>
      <c r="F35" s="38">
        <f t="shared" si="1"/>
        <v>4.4830000000000005</v>
      </c>
      <c r="G35" s="136"/>
    </row>
    <row r="36" spans="2:7" ht="15">
      <c r="B36" s="36">
        <v>1998</v>
      </c>
      <c r="C36" s="37">
        <v>2.12</v>
      </c>
      <c r="D36" s="37">
        <v>0.161</v>
      </c>
      <c r="E36" s="38">
        <v>1.972</v>
      </c>
      <c r="F36" s="38">
        <f t="shared" si="1"/>
        <v>4.253</v>
      </c>
      <c r="G36" s="136"/>
    </row>
    <row r="37" spans="2:7" ht="15">
      <c r="B37" s="36">
        <v>1999</v>
      </c>
      <c r="C37" s="37">
        <v>1.547</v>
      </c>
      <c r="D37" s="37">
        <v>0.164</v>
      </c>
      <c r="E37" s="38">
        <v>1.955</v>
      </c>
      <c r="F37" s="38">
        <f t="shared" si="1"/>
        <v>3.666</v>
      </c>
      <c r="G37" s="136"/>
    </row>
    <row r="38" spans="2:7" ht="15">
      <c r="B38" s="36">
        <v>2000</v>
      </c>
      <c r="C38" s="37">
        <v>1.556</v>
      </c>
      <c r="D38" s="37">
        <v>0.245</v>
      </c>
      <c r="E38" s="38">
        <v>2.154</v>
      </c>
      <c r="F38" s="38">
        <f t="shared" si="1"/>
        <v>3.955</v>
      </c>
      <c r="G38" s="136"/>
    </row>
    <row r="39" spans="2:7" ht="15">
      <c r="B39" s="36">
        <v>2001</v>
      </c>
      <c r="C39" s="37">
        <v>1.298</v>
      </c>
      <c r="D39" s="37">
        <v>0.377</v>
      </c>
      <c r="E39" s="38">
        <v>2.039</v>
      </c>
      <c r="F39" s="38">
        <f t="shared" si="1"/>
        <v>3.7140000000000004</v>
      </c>
      <c r="G39" s="136"/>
    </row>
    <row r="40" spans="2:7" ht="15">
      <c r="B40" s="36">
        <v>2002</v>
      </c>
      <c r="C40" s="37">
        <v>1.052</v>
      </c>
      <c r="D40" s="37">
        <v>0.52</v>
      </c>
      <c r="E40" s="38">
        <v>2.042</v>
      </c>
      <c r="F40" s="38">
        <f t="shared" si="1"/>
        <v>3.614</v>
      </c>
      <c r="G40" s="136"/>
    </row>
    <row r="41" spans="2:7" ht="15">
      <c r="B41" s="36">
        <v>2003</v>
      </c>
      <c r="C41" s="37">
        <v>1.125</v>
      </c>
      <c r="D41" s="37">
        <v>0.686</v>
      </c>
      <c r="E41" s="38">
        <v>2.151</v>
      </c>
      <c r="F41" s="38">
        <f t="shared" si="1"/>
        <v>3.9619999999999997</v>
      </c>
      <c r="G41" s="136"/>
    </row>
    <row r="42" spans="2:7" ht="15">
      <c r="B42" s="36">
        <v>2004</v>
      </c>
      <c r="C42" s="37">
        <v>1.286</v>
      </c>
      <c r="D42" s="37">
        <v>0.862</v>
      </c>
      <c r="E42" s="38">
        <v>2.208</v>
      </c>
      <c r="F42" s="38">
        <f t="shared" si="1"/>
        <v>4.356</v>
      </c>
      <c r="G42" s="136"/>
    </row>
    <row r="43" spans="2:7" ht="15">
      <c r="B43" s="36">
        <v>2005</v>
      </c>
      <c r="C43" s="37">
        <v>1.316</v>
      </c>
      <c r="D43" s="37">
        <v>0.735</v>
      </c>
      <c r="E43" s="38">
        <v>2.442</v>
      </c>
      <c r="F43" s="38">
        <f t="shared" si="1"/>
        <v>4.493</v>
      </c>
      <c r="G43" s="136"/>
    </row>
    <row r="44" spans="2:7" ht="15">
      <c r="B44" s="39">
        <v>2006</v>
      </c>
      <c r="C44" s="40">
        <v>1.304</v>
      </c>
      <c r="D44" s="40">
        <v>0.73</v>
      </c>
      <c r="E44" s="41">
        <v>2.751</v>
      </c>
      <c r="F44" s="41">
        <f t="shared" si="1"/>
        <v>4.785</v>
      </c>
      <c r="G44" s="136"/>
    </row>
    <row r="45" spans="2:8" ht="15">
      <c r="B45" s="33"/>
      <c r="C45" s="33"/>
      <c r="D45" s="33"/>
      <c r="E45" s="33"/>
      <c r="F45" s="33"/>
      <c r="G45" s="33"/>
      <c r="H45" s="33"/>
    </row>
    <row r="46" spans="2:8" ht="15">
      <c r="B46" s="33"/>
      <c r="C46" s="33"/>
      <c r="D46" s="33"/>
      <c r="E46" s="33"/>
      <c r="F46" s="33"/>
      <c r="G46" s="33"/>
      <c r="H46" s="33"/>
    </row>
    <row r="47" spans="1:8" ht="15">
      <c r="A47" s="34" t="s">
        <v>8</v>
      </c>
      <c r="C47" s="34"/>
      <c r="D47" s="34"/>
      <c r="E47" s="34"/>
      <c r="F47" s="34"/>
      <c r="G47" s="34"/>
      <c r="H47" s="33"/>
    </row>
    <row r="48" spans="2:8" ht="15.75">
      <c r="B48" s="9"/>
      <c r="C48" s="33"/>
      <c r="D48" s="33"/>
      <c r="E48" s="9"/>
      <c r="F48" s="33"/>
      <c r="G48" s="33"/>
      <c r="H48" s="33"/>
    </row>
    <row r="49" spans="1:8" ht="12.75" customHeight="1">
      <c r="A49" s="149" t="s">
        <v>159</v>
      </c>
      <c r="B49" s="150"/>
      <c r="C49" s="150"/>
      <c r="D49" s="150"/>
      <c r="E49" s="150"/>
      <c r="F49" s="150"/>
      <c r="G49" s="150"/>
      <c r="H49" s="150"/>
    </row>
    <row r="50" spans="1:8" ht="12.75" customHeight="1">
      <c r="A50" s="150"/>
      <c r="B50" s="150"/>
      <c r="C50" s="150"/>
      <c r="D50" s="150"/>
      <c r="E50" s="150"/>
      <c r="F50" s="150"/>
      <c r="G50" s="150"/>
      <c r="H50" s="150"/>
    </row>
    <row r="51" spans="1:8" ht="41.25" customHeight="1">
      <c r="A51" s="150"/>
      <c r="B51" s="150"/>
      <c r="C51" s="150"/>
      <c r="D51" s="150"/>
      <c r="E51" s="150"/>
      <c r="F51" s="150"/>
      <c r="G51" s="150"/>
      <c r="H51" s="150"/>
    </row>
    <row r="52" spans="3:7" ht="12.75">
      <c r="C52" s="4"/>
      <c r="D52" s="4"/>
      <c r="E52" s="3"/>
      <c r="F52" s="3"/>
      <c r="G52" s="3"/>
    </row>
    <row r="53" spans="3:7" ht="12.75">
      <c r="C53" s="4"/>
      <c r="D53" s="4"/>
      <c r="E53" s="3"/>
      <c r="F53" s="3"/>
      <c r="G53" s="3"/>
    </row>
    <row r="54" spans="3:7" ht="12.75">
      <c r="C54" s="4"/>
      <c r="D54" s="4"/>
      <c r="E54" s="3"/>
      <c r="F54" s="3"/>
      <c r="G54" s="3"/>
    </row>
    <row r="55" spans="3:7" ht="12.75">
      <c r="C55" s="4"/>
      <c r="D55" s="4"/>
      <c r="E55" s="3"/>
      <c r="F55" s="3"/>
      <c r="G55" s="3"/>
    </row>
    <row r="56" spans="3:7" ht="12.75">
      <c r="C56" s="4"/>
      <c r="D56" s="4"/>
      <c r="E56" s="3"/>
      <c r="F56" s="3"/>
      <c r="G56" s="3"/>
    </row>
    <row r="57" spans="3:7" ht="12.75">
      <c r="C57" s="4"/>
      <c r="D57" s="4"/>
      <c r="E57" s="3"/>
      <c r="F57" s="3"/>
      <c r="G57" s="3"/>
    </row>
    <row r="58" spans="3:7" ht="12.75">
      <c r="C58" s="4"/>
      <c r="D58" s="4"/>
      <c r="E58" s="3"/>
      <c r="F58" s="3"/>
      <c r="G58" s="3"/>
    </row>
    <row r="59" spans="3:7" ht="12.75">
      <c r="C59" s="4"/>
      <c r="D59" s="4"/>
      <c r="E59" s="3"/>
      <c r="F59" s="3"/>
      <c r="G59" s="3"/>
    </row>
    <row r="60" spans="3:7" ht="12.75">
      <c r="C60" s="4"/>
      <c r="D60" s="4"/>
      <c r="E60" s="3"/>
      <c r="F60" s="3"/>
      <c r="G60" s="3"/>
    </row>
    <row r="61" spans="3:7" ht="12.75">
      <c r="C61" s="4"/>
      <c r="D61" s="4"/>
      <c r="E61" s="3"/>
      <c r="F61" s="3"/>
      <c r="G61" s="3"/>
    </row>
    <row r="62" spans="3:7" ht="12.75">
      <c r="C62" s="4"/>
      <c r="D62" s="4"/>
      <c r="E62" s="3"/>
      <c r="F62" s="3"/>
      <c r="G62" s="3"/>
    </row>
    <row r="63" spans="3:7" ht="12.75">
      <c r="C63" s="4"/>
      <c r="D63" s="4"/>
      <c r="E63" s="3"/>
      <c r="F63" s="3"/>
      <c r="G63" s="3"/>
    </row>
    <row r="64" spans="3:7" ht="12.75">
      <c r="C64" s="4"/>
      <c r="D64" s="4"/>
      <c r="E64" s="3"/>
      <c r="F64" s="3"/>
      <c r="G64" s="3"/>
    </row>
    <row r="65" spans="3:7" ht="12.75">
      <c r="C65" s="4"/>
      <c r="D65" s="4"/>
      <c r="E65" s="3"/>
      <c r="F65" s="3"/>
      <c r="G65" s="3"/>
    </row>
    <row r="66" spans="3:7" ht="12.75">
      <c r="C66" s="4"/>
      <c r="D66" s="4"/>
      <c r="E66" s="3"/>
      <c r="F66" s="3"/>
      <c r="G66" s="3"/>
    </row>
    <row r="67" spans="3:7" ht="12.75">
      <c r="C67" s="4"/>
      <c r="D67" s="4"/>
      <c r="E67" s="3"/>
      <c r="F67" s="3"/>
      <c r="G67" s="3"/>
    </row>
    <row r="68" spans="3:7" ht="12.75">
      <c r="C68" s="4"/>
      <c r="D68" s="4"/>
      <c r="E68" s="3"/>
      <c r="F68" s="3"/>
      <c r="G68" s="3"/>
    </row>
  </sheetData>
  <mergeCells count="5">
    <mergeCell ref="A49:H51"/>
    <mergeCell ref="B1:F1"/>
    <mergeCell ref="B2:F2"/>
    <mergeCell ref="B24:F24"/>
    <mergeCell ref="B25:F25"/>
  </mergeCells>
  <printOptions/>
  <pageMargins left="0.75" right="0.75" top="0.5" bottom="0.5" header="0"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4:K25"/>
  <sheetViews>
    <sheetView workbookViewId="0" topLeftCell="C1">
      <selection activeCell="A25" sqref="A24:E25"/>
    </sheetView>
  </sheetViews>
  <sheetFormatPr defaultColWidth="9.140625" defaultRowHeight="12.75"/>
  <cols>
    <col min="1" max="1" width="30.421875" style="0" customWidth="1"/>
    <col min="2" max="2" width="10.28125" style="0" customWidth="1"/>
    <col min="4" max="4" width="20.57421875" style="0" customWidth="1"/>
    <col min="5" max="5" width="14.57421875" style="0" customWidth="1"/>
  </cols>
  <sheetData>
    <row r="4" spans="1:5" ht="18">
      <c r="A4" s="154" t="s">
        <v>113</v>
      </c>
      <c r="B4" s="154"/>
      <c r="C4" s="154"/>
      <c r="D4" s="154"/>
      <c r="E4" s="154"/>
    </row>
    <row r="5" spans="1:11" ht="18">
      <c r="A5" s="10"/>
      <c r="B5" s="10"/>
      <c r="H5" s="30"/>
      <c r="I5" s="30"/>
      <c r="J5" s="30"/>
      <c r="K5" s="30"/>
    </row>
    <row r="6" spans="1:11" ht="31.5">
      <c r="A6" s="98" t="s">
        <v>107</v>
      </c>
      <c r="B6" s="98" t="s">
        <v>108</v>
      </c>
      <c r="C6" s="5"/>
      <c r="D6" s="98" t="s">
        <v>107</v>
      </c>
      <c r="E6" s="98" t="s">
        <v>111</v>
      </c>
      <c r="F6" s="30"/>
      <c r="G6" s="30"/>
      <c r="H6" s="30"/>
      <c r="I6" s="30"/>
      <c r="J6" s="30"/>
      <c r="K6" s="30"/>
    </row>
    <row r="7" spans="1:11" ht="19.5" customHeight="1">
      <c r="A7" s="179" t="s">
        <v>109</v>
      </c>
      <c r="B7" s="179"/>
      <c r="D7" s="180" t="s">
        <v>112</v>
      </c>
      <c r="E7" s="181"/>
      <c r="F7" s="30"/>
      <c r="G7" s="30"/>
      <c r="H7" s="30"/>
      <c r="I7" s="30"/>
      <c r="J7" s="30"/>
      <c r="K7" s="30"/>
    </row>
    <row r="8" spans="1:11" ht="19.5" customHeight="1">
      <c r="A8" s="87" t="s">
        <v>115</v>
      </c>
      <c r="B8" s="87">
        <v>8.38</v>
      </c>
      <c r="D8" s="87" t="s">
        <v>126</v>
      </c>
      <c r="E8" s="87">
        <v>11.1</v>
      </c>
      <c r="F8" s="30"/>
      <c r="G8" s="30"/>
      <c r="H8" s="30"/>
      <c r="I8" s="30"/>
      <c r="J8" s="30"/>
      <c r="K8" s="30"/>
    </row>
    <row r="9" spans="1:11" ht="15">
      <c r="A9" s="87" t="s">
        <v>116</v>
      </c>
      <c r="B9" s="87">
        <v>5.81</v>
      </c>
      <c r="D9" s="87" t="s">
        <v>127</v>
      </c>
      <c r="E9" s="87">
        <v>5.3</v>
      </c>
      <c r="F9" s="30"/>
      <c r="G9" s="30"/>
      <c r="H9" s="30"/>
      <c r="I9" s="30"/>
      <c r="J9" s="30"/>
      <c r="K9" s="30"/>
    </row>
    <row r="10" spans="1:11" ht="15">
      <c r="A10" s="87" t="s">
        <v>117</v>
      </c>
      <c r="B10" s="87">
        <v>3.02</v>
      </c>
      <c r="D10" s="87" t="s">
        <v>128</v>
      </c>
      <c r="E10" s="87">
        <v>2.5</v>
      </c>
      <c r="F10" s="30"/>
      <c r="G10" s="30"/>
      <c r="H10" s="30"/>
      <c r="I10" s="30"/>
      <c r="J10" s="30"/>
      <c r="K10" s="30"/>
    </row>
    <row r="11" spans="1:11" ht="15">
      <c r="A11" s="87" t="s">
        <v>118</v>
      </c>
      <c r="B11" s="87">
        <v>2.48</v>
      </c>
      <c r="D11" s="87" t="s">
        <v>129</v>
      </c>
      <c r="E11" s="87">
        <v>2.2</v>
      </c>
      <c r="F11" s="30"/>
      <c r="G11" s="30"/>
      <c r="H11" s="30"/>
      <c r="I11" s="30"/>
      <c r="J11" s="30"/>
      <c r="K11" s="30"/>
    </row>
    <row r="12" spans="1:11" ht="15">
      <c r="A12" s="87" t="s">
        <v>119</v>
      </c>
      <c r="B12" s="87">
        <v>2.29</v>
      </c>
      <c r="D12" s="87" t="s">
        <v>130</v>
      </c>
      <c r="E12" s="87">
        <v>2</v>
      </c>
      <c r="F12" s="30"/>
      <c r="G12" s="30"/>
      <c r="H12" s="30"/>
      <c r="I12" s="30"/>
      <c r="J12" s="30"/>
      <c r="K12" s="30"/>
    </row>
    <row r="13" spans="1:11" ht="15">
      <c r="A13" s="87" t="s">
        <v>120</v>
      </c>
      <c r="B13" s="87">
        <v>2.23</v>
      </c>
      <c r="D13" s="87" t="s">
        <v>131</v>
      </c>
      <c r="E13" s="87">
        <v>2</v>
      </c>
      <c r="F13" s="30"/>
      <c r="G13" s="30"/>
      <c r="H13" s="30"/>
      <c r="I13" s="30"/>
      <c r="J13" s="30"/>
      <c r="K13" s="30"/>
    </row>
    <row r="14" spans="1:11" ht="15">
      <c r="A14" s="87" t="s">
        <v>121</v>
      </c>
      <c r="B14" s="87">
        <v>2</v>
      </c>
      <c r="D14" s="87" t="s">
        <v>132</v>
      </c>
      <c r="E14" s="87">
        <v>1.7</v>
      </c>
      <c r="F14" s="30"/>
      <c r="G14" s="30"/>
      <c r="H14" s="30"/>
      <c r="I14" s="30"/>
      <c r="J14" s="30"/>
      <c r="K14" s="30"/>
    </row>
    <row r="15" spans="1:11" ht="15">
      <c r="A15" s="87" t="s">
        <v>122</v>
      </c>
      <c r="B15" s="87">
        <v>1.93</v>
      </c>
      <c r="D15" s="87" t="s">
        <v>133</v>
      </c>
      <c r="E15" s="87">
        <v>1.5</v>
      </c>
      <c r="F15" s="30"/>
      <c r="G15" s="30"/>
      <c r="H15" s="30"/>
      <c r="I15" s="30"/>
      <c r="J15" s="30"/>
      <c r="K15" s="30"/>
    </row>
    <row r="16" spans="1:11" ht="15">
      <c r="A16" s="87" t="s">
        <v>123</v>
      </c>
      <c r="B16" s="87">
        <v>1.74</v>
      </c>
      <c r="D16" s="93" t="s">
        <v>134</v>
      </c>
      <c r="E16" s="93">
        <v>1.4</v>
      </c>
      <c r="F16" s="30"/>
      <c r="G16" s="30"/>
      <c r="H16" s="30"/>
      <c r="I16" s="30"/>
      <c r="J16" s="30"/>
      <c r="K16" s="30"/>
    </row>
    <row r="17" spans="1:11" ht="15">
      <c r="A17" s="87" t="s">
        <v>124</v>
      </c>
      <c r="B17" s="87">
        <v>1.64</v>
      </c>
      <c r="D17" s="30"/>
      <c r="E17" s="30"/>
      <c r="F17" s="30"/>
      <c r="G17" s="30"/>
      <c r="H17" s="30"/>
      <c r="I17" s="30"/>
      <c r="J17" s="30"/>
      <c r="K17" s="30"/>
    </row>
    <row r="18" spans="1:2" ht="15">
      <c r="A18" s="93" t="s">
        <v>125</v>
      </c>
      <c r="B18" s="93">
        <v>1.25</v>
      </c>
    </row>
    <row r="19" ht="15">
      <c r="B19" s="30"/>
    </row>
    <row r="20" ht="14.25">
      <c r="A20" s="119" t="s">
        <v>110</v>
      </c>
    </row>
    <row r="22" ht="12.75">
      <c r="A22" s="34" t="s">
        <v>139</v>
      </c>
    </row>
    <row r="23" ht="12.75">
      <c r="A23" s="118" t="s">
        <v>114</v>
      </c>
    </row>
    <row r="25" spans="1:5" ht="36.75" customHeight="1">
      <c r="A25" s="158" t="s">
        <v>135</v>
      </c>
      <c r="B25" s="177"/>
      <c r="C25" s="177"/>
      <c r="D25" s="177"/>
      <c r="E25" s="177"/>
    </row>
  </sheetData>
  <mergeCells count="4">
    <mergeCell ref="A7:B7"/>
    <mergeCell ref="D7:E7"/>
    <mergeCell ref="A4:E4"/>
    <mergeCell ref="A25:E25"/>
  </mergeCells>
  <hyperlinks>
    <hyperlink ref="A23" r:id="rId1" display="http://www.eia.doe.gov/emeu/cabs/topworldtables1_2.html"/>
  </hyperlinks>
  <printOptions/>
  <pageMargins left="0.75" right="0.75" top="1" bottom="1" header="0.5" footer="0.5"/>
  <pageSetup horizontalDpi="600" verticalDpi="600" orientation="portrait"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4:K28"/>
  <sheetViews>
    <sheetView workbookViewId="0" topLeftCell="C1">
      <selection activeCell="E35" sqref="E35"/>
    </sheetView>
  </sheetViews>
  <sheetFormatPr defaultColWidth="9.140625" defaultRowHeight="12.75"/>
  <cols>
    <col min="1" max="1" width="30.421875" style="0" customWidth="1"/>
    <col min="2" max="2" width="15.421875" style="0" customWidth="1"/>
    <col min="4" max="4" width="20.57421875" style="0" customWidth="1"/>
    <col min="5" max="5" width="17.57421875" style="0" customWidth="1"/>
  </cols>
  <sheetData>
    <row r="4" spans="1:5" ht="18">
      <c r="A4" s="154" t="s">
        <v>136</v>
      </c>
      <c r="B4" s="154"/>
      <c r="C4" s="154"/>
      <c r="D4" s="154"/>
      <c r="E4" s="154"/>
    </row>
    <row r="5" spans="1:11" ht="18">
      <c r="A5" s="10"/>
      <c r="B5" s="10"/>
      <c r="H5" s="30"/>
      <c r="I5" s="30"/>
      <c r="J5" s="30"/>
      <c r="K5" s="30"/>
    </row>
    <row r="6" spans="1:11" ht="31.5">
      <c r="A6" s="98" t="s">
        <v>107</v>
      </c>
      <c r="B6" s="98" t="s">
        <v>137</v>
      </c>
      <c r="C6" s="5"/>
      <c r="D6" s="98" t="s">
        <v>107</v>
      </c>
      <c r="E6" s="98" t="s">
        <v>142</v>
      </c>
      <c r="F6" s="30"/>
      <c r="G6" s="30"/>
      <c r="H6" s="30"/>
      <c r="I6" s="30"/>
      <c r="J6" s="30"/>
      <c r="K6" s="30"/>
    </row>
    <row r="7" spans="1:11" ht="19.5" customHeight="1">
      <c r="A7" s="179" t="s">
        <v>109</v>
      </c>
      <c r="B7" s="179"/>
      <c r="D7" s="180" t="s">
        <v>112</v>
      </c>
      <c r="E7" s="181"/>
      <c r="F7" s="30"/>
      <c r="G7" s="30"/>
      <c r="H7" s="30"/>
      <c r="I7" s="30"/>
      <c r="J7" s="30"/>
      <c r="K7" s="30"/>
    </row>
    <row r="8" spans="1:11" ht="19.5" customHeight="1" thickBot="1">
      <c r="A8" s="121" t="s">
        <v>115</v>
      </c>
      <c r="B8" s="122">
        <v>9.95</v>
      </c>
      <c r="D8" s="12" t="s">
        <v>126</v>
      </c>
      <c r="E8" s="12">
        <v>20</v>
      </c>
      <c r="F8" s="30"/>
      <c r="G8" s="30"/>
      <c r="H8" s="30"/>
      <c r="I8" s="30"/>
      <c r="J8" s="30"/>
      <c r="K8" s="30"/>
    </row>
    <row r="9" spans="1:11" ht="15.75" thickBot="1">
      <c r="A9" s="121" t="s">
        <v>126</v>
      </c>
      <c r="B9" s="122">
        <v>8.84</v>
      </c>
      <c r="D9" s="12" t="s">
        <v>130</v>
      </c>
      <c r="E9" s="12">
        <v>5.6</v>
      </c>
      <c r="F9" s="30"/>
      <c r="G9" s="30"/>
      <c r="H9" s="30"/>
      <c r="I9" s="30"/>
      <c r="J9" s="30"/>
      <c r="K9" s="30"/>
    </row>
    <row r="10" spans="1:11" ht="15.75" thickBot="1">
      <c r="A10" s="121" t="s">
        <v>116</v>
      </c>
      <c r="B10" s="122">
        <v>8.44</v>
      </c>
      <c r="D10" s="12" t="s">
        <v>127</v>
      </c>
      <c r="E10" s="12">
        <v>5.4</v>
      </c>
      <c r="F10" s="30"/>
      <c r="G10" s="30"/>
      <c r="H10" s="30"/>
      <c r="I10" s="30"/>
      <c r="J10" s="30"/>
      <c r="K10" s="30"/>
    </row>
    <row r="11" spans="1:11" ht="15.75" thickBot="1">
      <c r="A11" s="121" t="s">
        <v>118</v>
      </c>
      <c r="B11" s="122">
        <v>3.87</v>
      </c>
      <c r="D11" s="12" t="s">
        <v>128</v>
      </c>
      <c r="E11" s="12">
        <v>2.6</v>
      </c>
      <c r="F11" s="30"/>
      <c r="G11" s="30"/>
      <c r="H11" s="30"/>
      <c r="I11" s="30"/>
      <c r="J11" s="30"/>
      <c r="K11" s="30"/>
    </row>
    <row r="12" spans="1:11" ht="15.75" thickBot="1">
      <c r="A12" s="121" t="s">
        <v>123</v>
      </c>
      <c r="B12" s="122">
        <v>3.79</v>
      </c>
      <c r="D12" s="12" t="s">
        <v>116</v>
      </c>
      <c r="E12" s="12">
        <v>2.6</v>
      </c>
      <c r="F12" s="30"/>
      <c r="G12" s="30"/>
      <c r="H12" s="30"/>
      <c r="I12" s="30"/>
      <c r="J12" s="30"/>
      <c r="K12" s="30"/>
    </row>
    <row r="13" spans="1:11" ht="15.75" thickBot="1">
      <c r="A13" s="121" t="s">
        <v>130</v>
      </c>
      <c r="B13" s="122">
        <v>3.54</v>
      </c>
      <c r="D13" s="12" t="s">
        <v>134</v>
      </c>
      <c r="E13" s="12">
        <v>2.2</v>
      </c>
      <c r="F13" s="30"/>
      <c r="G13" s="30"/>
      <c r="H13" s="30"/>
      <c r="I13" s="30"/>
      <c r="J13" s="30"/>
      <c r="K13" s="30"/>
    </row>
    <row r="14" spans="1:11" ht="15.75" thickBot="1">
      <c r="A14" s="121" t="s">
        <v>117</v>
      </c>
      <c r="B14" s="122">
        <v>3.27</v>
      </c>
      <c r="D14" s="12" t="s">
        <v>129</v>
      </c>
      <c r="E14" s="12">
        <v>2.2</v>
      </c>
      <c r="F14" s="30"/>
      <c r="G14" s="30"/>
      <c r="H14" s="30"/>
      <c r="I14" s="30"/>
      <c r="J14" s="30"/>
      <c r="K14" s="30"/>
    </row>
    <row r="15" spans="1:11" ht="15.75" thickBot="1">
      <c r="A15" s="121" t="s">
        <v>143</v>
      </c>
      <c r="B15" s="122">
        <v>3.11</v>
      </c>
      <c r="D15" s="12" t="s">
        <v>143</v>
      </c>
      <c r="E15" s="12">
        <v>2.2</v>
      </c>
      <c r="F15" s="30"/>
      <c r="G15" s="30"/>
      <c r="H15" s="30"/>
      <c r="I15" s="30"/>
      <c r="J15" s="30"/>
      <c r="K15" s="30"/>
    </row>
    <row r="16" spans="1:11" ht="15.75" thickBot="1">
      <c r="A16" s="121" t="s">
        <v>119</v>
      </c>
      <c r="B16" s="122">
        <v>2.66</v>
      </c>
      <c r="D16" s="12" t="s">
        <v>145</v>
      </c>
      <c r="E16" s="12">
        <v>2.1</v>
      </c>
      <c r="F16" s="30"/>
      <c r="G16" s="30"/>
      <c r="H16" s="30"/>
      <c r="I16" s="30"/>
      <c r="J16" s="30"/>
      <c r="K16" s="30"/>
    </row>
    <row r="17" spans="1:11" ht="15.75" thickBot="1">
      <c r="A17" s="121" t="s">
        <v>120</v>
      </c>
      <c r="B17" s="122">
        <v>2.58</v>
      </c>
      <c r="D17" s="12" t="s">
        <v>131</v>
      </c>
      <c r="E17" s="12">
        <v>2.1</v>
      </c>
      <c r="F17" s="30"/>
      <c r="G17" s="30"/>
      <c r="H17" s="30"/>
      <c r="I17" s="30"/>
      <c r="J17" s="30"/>
      <c r="K17" s="30"/>
    </row>
    <row r="18" spans="1:11" ht="15.75" thickBot="1">
      <c r="A18" s="121" t="s">
        <v>144</v>
      </c>
      <c r="B18" s="122">
        <v>2.39</v>
      </c>
      <c r="D18" s="30"/>
      <c r="E18" s="30"/>
      <c r="F18" s="30"/>
      <c r="G18" s="30"/>
      <c r="H18" s="30"/>
      <c r="I18" s="30"/>
      <c r="J18" s="30"/>
      <c r="K18" s="30"/>
    </row>
    <row r="19" spans="1:11" ht="15.75" thickBot="1">
      <c r="A19" s="121" t="s">
        <v>121</v>
      </c>
      <c r="B19" s="122">
        <v>2.32</v>
      </c>
      <c r="D19" s="30"/>
      <c r="E19" s="30"/>
      <c r="F19" s="30"/>
      <c r="G19" s="30"/>
      <c r="H19" s="30"/>
      <c r="I19" s="30"/>
      <c r="J19" s="30"/>
      <c r="K19" s="30"/>
    </row>
    <row r="20" spans="1:2" ht="15.75" thickBot="1">
      <c r="A20" s="121" t="s">
        <v>122</v>
      </c>
      <c r="B20" s="122">
        <v>2.25</v>
      </c>
    </row>
    <row r="21" ht="15">
      <c r="B21" s="30"/>
    </row>
    <row r="22" spans="1:2" ht="15">
      <c r="A22" s="123" t="s">
        <v>141</v>
      </c>
      <c r="B22" s="30"/>
    </row>
    <row r="23" ht="12.75">
      <c r="A23" s="123" t="s">
        <v>138</v>
      </c>
    </row>
    <row r="25" ht="12.75">
      <c r="A25" s="34" t="s">
        <v>139</v>
      </c>
    </row>
    <row r="26" ht="12.75">
      <c r="A26" s="120" t="s">
        <v>114</v>
      </c>
    </row>
    <row r="28" spans="1:5" ht="36.75" customHeight="1">
      <c r="A28" s="158" t="s">
        <v>140</v>
      </c>
      <c r="B28" s="177"/>
      <c r="C28" s="177"/>
      <c r="D28" s="177"/>
      <c r="E28" s="177"/>
    </row>
  </sheetData>
  <mergeCells count="4">
    <mergeCell ref="A7:B7"/>
    <mergeCell ref="D7:E7"/>
    <mergeCell ref="A4:E4"/>
    <mergeCell ref="A28:E28"/>
  </mergeCells>
  <hyperlinks>
    <hyperlink ref="A26" r:id="rId1" display="http://www.eia.doe.gov/emeu/cabs/topworldtables1_2.html"/>
  </hyperlinks>
  <printOptions/>
  <pageMargins left="0.75" right="0.75" top="1" bottom="1" header="0.5" footer="0.5"/>
  <pageSetup fitToHeight="1" fitToWidth="1" horizontalDpi="600" verticalDpi="600" orientation="portrait" scale="97"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S72"/>
  <sheetViews>
    <sheetView workbookViewId="0" topLeftCell="L25">
      <selection activeCell="Q50" sqref="Q50"/>
    </sheetView>
  </sheetViews>
  <sheetFormatPr defaultColWidth="9.140625" defaultRowHeight="12.75"/>
  <cols>
    <col min="1" max="1" width="7.57421875" style="0" customWidth="1"/>
    <col min="3" max="3" width="12.7109375" style="0" customWidth="1"/>
    <col min="4" max="4" width="11.28125" style="4" customWidth="1"/>
    <col min="5" max="5" width="11.57421875" style="0" customWidth="1"/>
    <col min="6" max="6" width="1.28515625" style="0" customWidth="1"/>
    <col min="7" max="7" width="11.00390625" style="0" customWidth="1"/>
    <col min="8" max="8" width="1.421875" style="0" customWidth="1"/>
    <col min="11" max="11" width="10.421875" style="0" customWidth="1"/>
    <col min="13" max="13" width="10.00390625" style="0" customWidth="1"/>
    <col min="14" max="14" width="14.7109375" style="0" customWidth="1"/>
    <col min="15" max="15" width="1.8515625" style="0" customWidth="1"/>
    <col min="16" max="16" width="16.421875" style="0" customWidth="1"/>
  </cols>
  <sheetData>
    <row r="1" spans="1:19" ht="25.5" customHeight="1">
      <c r="A1" s="154" t="s">
        <v>19</v>
      </c>
      <c r="B1" s="155"/>
      <c r="C1" s="155"/>
      <c r="D1" s="155"/>
      <c r="E1" s="155"/>
      <c r="F1" s="155"/>
      <c r="G1" s="155"/>
      <c r="H1" s="155"/>
      <c r="I1" s="155"/>
      <c r="J1" s="155"/>
      <c r="K1" s="155"/>
      <c r="L1" s="155"/>
      <c r="M1" s="155"/>
      <c r="N1" s="155"/>
      <c r="O1" s="155"/>
      <c r="P1" s="155"/>
      <c r="R1" s="10" t="s">
        <v>168</v>
      </c>
      <c r="S1" s="9"/>
    </row>
    <row r="2" spans="7:18" ht="18">
      <c r="G2" s="42" t="s">
        <v>4</v>
      </c>
      <c r="R2" s="9" t="s">
        <v>169</v>
      </c>
    </row>
    <row r="3" spans="1:18" s="30" customFormat="1" ht="15.75">
      <c r="A3" s="43"/>
      <c r="B3" s="156" t="s">
        <v>9</v>
      </c>
      <c r="C3" s="156"/>
      <c r="D3" s="156"/>
      <c r="E3" s="157"/>
      <c r="F3" s="44"/>
      <c r="G3" s="45"/>
      <c r="H3" s="44"/>
      <c r="I3" s="159" t="s">
        <v>34</v>
      </c>
      <c r="J3" s="160"/>
      <c r="K3" s="160"/>
      <c r="L3" s="160"/>
      <c r="M3" s="160"/>
      <c r="N3" s="161"/>
      <c r="O3" s="44"/>
      <c r="P3" s="45"/>
      <c r="R3" s="9" t="s">
        <v>170</v>
      </c>
    </row>
    <row r="4" spans="1:18" s="51" customFormat="1" ht="47.25">
      <c r="A4" s="47" t="s">
        <v>0</v>
      </c>
      <c r="B4" s="48" t="s">
        <v>1</v>
      </c>
      <c r="C4" s="49" t="s">
        <v>2</v>
      </c>
      <c r="D4" s="50" t="s">
        <v>3</v>
      </c>
      <c r="E4" s="15" t="s">
        <v>10</v>
      </c>
      <c r="F4" s="49"/>
      <c r="G4" s="15" t="s">
        <v>11</v>
      </c>
      <c r="H4" s="49"/>
      <c r="I4" s="48" t="s">
        <v>12</v>
      </c>
      <c r="J4" s="49" t="s">
        <v>13</v>
      </c>
      <c r="K4" s="49" t="s">
        <v>14</v>
      </c>
      <c r="L4" s="49" t="s">
        <v>15</v>
      </c>
      <c r="M4" s="49" t="s">
        <v>16</v>
      </c>
      <c r="N4" s="15" t="s">
        <v>18</v>
      </c>
      <c r="O4" s="49"/>
      <c r="P4" s="15" t="s">
        <v>155</v>
      </c>
      <c r="R4" s="138" t="s">
        <v>171</v>
      </c>
    </row>
    <row r="5" spans="1:18" s="30" customFormat="1" ht="15.75">
      <c r="A5" s="52">
        <v>1973</v>
      </c>
      <c r="B5" s="53">
        <v>13.992</v>
      </c>
      <c r="C5" s="54">
        <v>24.756</v>
      </c>
      <c r="D5" s="54">
        <v>19.493</v>
      </c>
      <c r="E5" s="55">
        <f aca="true" t="shared" si="0" ref="E5:E20">SUM(B5:D5)</f>
        <v>58.241</v>
      </c>
      <c r="F5" s="17"/>
      <c r="G5" s="56">
        <v>0.91</v>
      </c>
      <c r="H5" s="17"/>
      <c r="I5" s="53">
        <v>2.861</v>
      </c>
      <c r="J5" s="54">
        <v>0.043</v>
      </c>
      <c r="K5" s="54">
        <v>0</v>
      </c>
      <c r="L5" s="54">
        <v>0</v>
      </c>
      <c r="M5" s="54">
        <v>1.529</v>
      </c>
      <c r="N5" s="56">
        <f>SUM(I5:M5)</f>
        <v>4.433</v>
      </c>
      <c r="O5" s="17"/>
      <c r="P5" s="55">
        <f>(N5+G5+E5)</f>
        <v>63.584</v>
      </c>
      <c r="R5" s="9" t="s">
        <v>172</v>
      </c>
    </row>
    <row r="6" spans="1:16" s="30" customFormat="1" ht="15">
      <c r="A6" s="52">
        <v>1975</v>
      </c>
      <c r="B6" s="53">
        <v>14.989</v>
      </c>
      <c r="C6" s="54">
        <v>22.014</v>
      </c>
      <c r="D6" s="54">
        <v>17.729</v>
      </c>
      <c r="E6" s="55">
        <f t="shared" si="0"/>
        <v>54.732</v>
      </c>
      <c r="F6" s="17"/>
      <c r="G6" s="56">
        <v>1.9</v>
      </c>
      <c r="H6" s="17"/>
      <c r="I6" s="53">
        <v>3.155</v>
      </c>
      <c r="J6" s="54">
        <v>0.07</v>
      </c>
      <c r="K6" s="54">
        <v>0</v>
      </c>
      <c r="L6" s="54">
        <v>0</v>
      </c>
      <c r="M6" s="54">
        <v>1.499</v>
      </c>
      <c r="N6" s="56">
        <f aca="true" t="shared" si="1" ref="N6:N21">SUM(I6:M6)</f>
        <v>4.724</v>
      </c>
      <c r="O6" s="17"/>
      <c r="P6" s="55">
        <f aca="true" t="shared" si="2" ref="P6:P21">(N6+G6+E6)</f>
        <v>61.356</v>
      </c>
    </row>
    <row r="7" spans="1:16" s="30" customFormat="1" ht="15">
      <c r="A7" s="52">
        <v>1980</v>
      </c>
      <c r="B7" s="53">
        <v>18.598</v>
      </c>
      <c r="C7" s="54">
        <v>22.162000000000003</v>
      </c>
      <c r="D7" s="54">
        <v>18.249</v>
      </c>
      <c r="E7" s="55">
        <f t="shared" si="0"/>
        <v>59.009</v>
      </c>
      <c r="F7" s="17"/>
      <c r="G7" s="56">
        <v>2.739</v>
      </c>
      <c r="H7" s="17"/>
      <c r="I7" s="53">
        <v>2.9</v>
      </c>
      <c r="J7" s="54">
        <v>0.11</v>
      </c>
      <c r="K7" s="54">
        <v>0</v>
      </c>
      <c r="L7" s="54">
        <v>0</v>
      </c>
      <c r="M7" s="54">
        <v>2.475</v>
      </c>
      <c r="N7" s="56">
        <f t="shared" si="1"/>
        <v>5.484999999999999</v>
      </c>
      <c r="O7" s="17"/>
      <c r="P7" s="55">
        <f t="shared" si="2"/>
        <v>67.233</v>
      </c>
    </row>
    <row r="8" spans="1:16" s="30" customFormat="1" ht="15">
      <c r="A8" s="52">
        <v>1985</v>
      </c>
      <c r="B8" s="53">
        <v>19.325</v>
      </c>
      <c r="C8" s="54">
        <v>19.221</v>
      </c>
      <c r="D8" s="54">
        <v>18.992</v>
      </c>
      <c r="E8" s="55">
        <f t="shared" si="0"/>
        <v>57.538</v>
      </c>
      <c r="F8" s="17"/>
      <c r="G8" s="56">
        <v>4.076</v>
      </c>
      <c r="H8" s="17"/>
      <c r="I8" s="53">
        <v>2.97</v>
      </c>
      <c r="J8" s="54">
        <v>0.198</v>
      </c>
      <c r="K8" s="54">
        <v>0</v>
      </c>
      <c r="L8" s="54">
        <v>0</v>
      </c>
      <c r="M8" s="54">
        <v>3.016</v>
      </c>
      <c r="N8" s="56">
        <f t="shared" si="1"/>
        <v>6.184</v>
      </c>
      <c r="O8" s="17"/>
      <c r="P8" s="55">
        <f t="shared" si="2"/>
        <v>67.798</v>
      </c>
    </row>
    <row r="9" spans="1:16" s="30" customFormat="1" ht="15">
      <c r="A9" s="52">
        <v>1990</v>
      </c>
      <c r="B9" s="53">
        <v>22.488</v>
      </c>
      <c r="C9" s="54">
        <v>20.501</v>
      </c>
      <c r="D9" s="54">
        <v>15.571</v>
      </c>
      <c r="E9" s="55">
        <f t="shared" si="0"/>
        <v>58.56</v>
      </c>
      <c r="F9" s="17"/>
      <c r="G9" s="56">
        <v>6.104</v>
      </c>
      <c r="H9" s="17"/>
      <c r="I9" s="53">
        <v>3.046</v>
      </c>
      <c r="J9" s="54">
        <v>0.336</v>
      </c>
      <c r="K9" s="54">
        <v>0.06</v>
      </c>
      <c r="L9" s="54">
        <v>0.029</v>
      </c>
      <c r="M9" s="54">
        <v>2.735</v>
      </c>
      <c r="N9" s="56">
        <f t="shared" si="1"/>
        <v>6.2059999999999995</v>
      </c>
      <c r="O9" s="17"/>
      <c r="P9" s="55">
        <f t="shared" si="2"/>
        <v>70.87</v>
      </c>
    </row>
    <row r="10" spans="1:16" s="30" customFormat="1" ht="15">
      <c r="A10" s="52">
        <v>1995</v>
      </c>
      <c r="B10" s="53">
        <v>22.13</v>
      </c>
      <c r="C10" s="54">
        <v>21.524</v>
      </c>
      <c r="D10" s="54">
        <v>13.887</v>
      </c>
      <c r="E10" s="55">
        <f t="shared" si="0"/>
        <v>57.541</v>
      </c>
      <c r="F10" s="17"/>
      <c r="G10" s="56">
        <v>7.075</v>
      </c>
      <c r="H10" s="17"/>
      <c r="I10" s="53">
        <v>3.205</v>
      </c>
      <c r="J10" s="54">
        <v>0.294</v>
      </c>
      <c r="K10" s="54">
        <v>0.07</v>
      </c>
      <c r="L10" s="54">
        <v>0.033</v>
      </c>
      <c r="M10" s="54">
        <v>3.102</v>
      </c>
      <c r="N10" s="56">
        <f t="shared" si="1"/>
        <v>6.704</v>
      </c>
      <c r="O10" s="17"/>
      <c r="P10" s="55">
        <f t="shared" si="2"/>
        <v>71.32</v>
      </c>
    </row>
    <row r="11" spans="1:16" s="30" customFormat="1" ht="15">
      <c r="A11" s="52">
        <v>1996</v>
      </c>
      <c r="B11" s="53">
        <v>22.79</v>
      </c>
      <c r="C11" s="54">
        <v>21.874000000000002</v>
      </c>
      <c r="D11" s="54">
        <v>13.723</v>
      </c>
      <c r="E11" s="55">
        <f t="shared" si="0"/>
        <v>58.387</v>
      </c>
      <c r="F11" s="17"/>
      <c r="G11" s="56">
        <v>7.087</v>
      </c>
      <c r="H11" s="17"/>
      <c r="I11" s="53">
        <v>3.59</v>
      </c>
      <c r="J11" s="54">
        <v>0.316</v>
      </c>
      <c r="K11" s="54">
        <v>0.071</v>
      </c>
      <c r="L11" s="54">
        <v>0.033</v>
      </c>
      <c r="M11" s="54">
        <v>3.157</v>
      </c>
      <c r="N11" s="56">
        <f t="shared" si="1"/>
        <v>7.167</v>
      </c>
      <c r="O11" s="17"/>
      <c r="P11" s="55">
        <f t="shared" si="2"/>
        <v>72.641</v>
      </c>
    </row>
    <row r="12" spans="1:16" s="30" customFormat="1" ht="15">
      <c r="A12" s="52">
        <v>1997</v>
      </c>
      <c r="B12" s="53">
        <v>23.31</v>
      </c>
      <c r="C12" s="54">
        <v>21.889</v>
      </c>
      <c r="D12" s="54">
        <v>13.658</v>
      </c>
      <c r="E12" s="55">
        <f t="shared" si="0"/>
        <v>58.857</v>
      </c>
      <c r="F12" s="17"/>
      <c r="G12" s="56">
        <v>6.597</v>
      </c>
      <c r="H12" s="17"/>
      <c r="I12" s="53">
        <v>3.64</v>
      </c>
      <c r="J12" s="54">
        <v>0.325</v>
      </c>
      <c r="K12" s="54">
        <v>0.07</v>
      </c>
      <c r="L12" s="54">
        <v>0.034</v>
      </c>
      <c r="M12" s="54">
        <v>3.111</v>
      </c>
      <c r="N12" s="56">
        <f t="shared" si="1"/>
        <v>7.18</v>
      </c>
      <c r="O12" s="17"/>
      <c r="P12" s="55">
        <f t="shared" si="2"/>
        <v>72.634</v>
      </c>
    </row>
    <row r="13" spans="1:16" s="30" customFormat="1" ht="15">
      <c r="A13" s="52">
        <v>1998</v>
      </c>
      <c r="B13" s="53">
        <v>24.045</v>
      </c>
      <c r="C13" s="54">
        <v>22.033</v>
      </c>
      <c r="D13" s="54">
        <v>13.235</v>
      </c>
      <c r="E13" s="55">
        <f t="shared" si="0"/>
        <v>59.313</v>
      </c>
      <c r="F13" s="17"/>
      <c r="G13" s="56">
        <v>7.068</v>
      </c>
      <c r="H13" s="17"/>
      <c r="I13" s="53">
        <v>3.297</v>
      </c>
      <c r="J13" s="54">
        <v>0.328</v>
      </c>
      <c r="K13" s="54">
        <v>0.07</v>
      </c>
      <c r="L13" s="54">
        <v>0.031</v>
      </c>
      <c r="M13" s="54">
        <v>2.933</v>
      </c>
      <c r="N13" s="56">
        <f t="shared" si="1"/>
        <v>6.659</v>
      </c>
      <c r="O13" s="17"/>
      <c r="P13" s="55">
        <f t="shared" si="2"/>
        <v>73.04</v>
      </c>
    </row>
    <row r="14" spans="1:16" s="30" customFormat="1" ht="15">
      <c r="A14" s="52">
        <v>1999</v>
      </c>
      <c r="B14" s="53">
        <v>23.295</v>
      </c>
      <c r="C14" s="54">
        <v>21.869</v>
      </c>
      <c r="D14" s="54">
        <v>12.451</v>
      </c>
      <c r="E14" s="55">
        <f t="shared" si="0"/>
        <v>57.615</v>
      </c>
      <c r="F14" s="17"/>
      <c r="G14" s="56">
        <v>7.61</v>
      </c>
      <c r="H14" s="17"/>
      <c r="I14" s="53">
        <v>3.268</v>
      </c>
      <c r="J14" s="54">
        <v>0.331</v>
      </c>
      <c r="K14" s="54">
        <v>0.069</v>
      </c>
      <c r="L14" s="54">
        <v>0.046</v>
      </c>
      <c r="M14" s="54">
        <v>2.969</v>
      </c>
      <c r="N14" s="56">
        <f t="shared" si="1"/>
        <v>6.683</v>
      </c>
      <c r="O14" s="17"/>
      <c r="P14" s="55">
        <f t="shared" si="2"/>
        <v>71.908</v>
      </c>
    </row>
    <row r="15" spans="1:16" s="30" customFormat="1" ht="15">
      <c r="A15" s="52">
        <v>2000</v>
      </c>
      <c r="B15" s="53">
        <v>22.735</v>
      </c>
      <c r="C15" s="54">
        <v>22.273</v>
      </c>
      <c r="D15" s="54">
        <v>12.358</v>
      </c>
      <c r="E15" s="55">
        <f t="shared" si="0"/>
        <v>57.366</v>
      </c>
      <c r="F15" s="17"/>
      <c r="G15" s="56">
        <v>7.862</v>
      </c>
      <c r="H15" s="17"/>
      <c r="I15" s="53">
        <v>2.811</v>
      </c>
      <c r="J15" s="54">
        <v>0.317</v>
      </c>
      <c r="K15" s="54">
        <v>0.066</v>
      </c>
      <c r="L15" s="54">
        <v>0.057</v>
      </c>
      <c r="M15" s="54">
        <v>3.01</v>
      </c>
      <c r="N15" s="56">
        <f t="shared" si="1"/>
        <v>6.260999999999999</v>
      </c>
      <c r="O15" s="17"/>
      <c r="P15" s="55">
        <f t="shared" si="2"/>
        <v>71.489</v>
      </c>
    </row>
    <row r="16" spans="1:16" s="30" customFormat="1" ht="15">
      <c r="A16" s="52">
        <v>2001</v>
      </c>
      <c r="B16" s="53">
        <v>23.547</v>
      </c>
      <c r="C16" s="54">
        <v>22.713</v>
      </c>
      <c r="D16" s="54">
        <v>12.282</v>
      </c>
      <c r="E16" s="55">
        <f t="shared" si="0"/>
        <v>58.542</v>
      </c>
      <c r="F16" s="17"/>
      <c r="G16" s="56">
        <v>8.033</v>
      </c>
      <c r="H16" s="17"/>
      <c r="I16" s="53">
        <v>2.242</v>
      </c>
      <c r="J16" s="54">
        <v>0.311</v>
      </c>
      <c r="K16" s="54">
        <v>0.065</v>
      </c>
      <c r="L16" s="54">
        <v>0.07</v>
      </c>
      <c r="M16" s="54">
        <v>2.629</v>
      </c>
      <c r="N16" s="56">
        <f t="shared" si="1"/>
        <v>5.317</v>
      </c>
      <c r="O16" s="17"/>
      <c r="P16" s="55">
        <f t="shared" si="2"/>
        <v>71.892</v>
      </c>
    </row>
    <row r="17" spans="1:16" s="30" customFormat="1" ht="15">
      <c r="A17" s="52">
        <v>2002</v>
      </c>
      <c r="B17" s="53">
        <v>22.732</v>
      </c>
      <c r="C17" s="54">
        <v>21.998</v>
      </c>
      <c r="D17" s="54">
        <v>12.163</v>
      </c>
      <c r="E17" s="55">
        <f t="shared" si="0"/>
        <v>56.893</v>
      </c>
      <c r="F17" s="17"/>
      <c r="G17" s="56">
        <v>7.143</v>
      </c>
      <c r="H17" s="17"/>
      <c r="I17" s="53">
        <v>2.689</v>
      </c>
      <c r="J17" s="54">
        <v>0.328</v>
      </c>
      <c r="K17" s="54">
        <v>0.064</v>
      </c>
      <c r="L17" s="54">
        <v>0.105</v>
      </c>
      <c r="M17" s="54">
        <v>2.712</v>
      </c>
      <c r="N17" s="56">
        <f t="shared" si="1"/>
        <v>5.898</v>
      </c>
      <c r="O17" s="17"/>
      <c r="P17" s="55">
        <f t="shared" si="2"/>
        <v>69.934</v>
      </c>
    </row>
    <row r="18" spans="1:16" s="30" customFormat="1" ht="15">
      <c r="A18" s="52">
        <v>2003</v>
      </c>
      <c r="B18" s="53">
        <v>22.099</v>
      </c>
      <c r="C18" s="54">
        <v>22.037</v>
      </c>
      <c r="D18" s="54">
        <v>12.026</v>
      </c>
      <c r="E18" s="55">
        <f t="shared" si="0"/>
        <v>56.16199999999999</v>
      </c>
      <c r="F18" s="17"/>
      <c r="G18" s="56">
        <v>7.959</v>
      </c>
      <c r="H18" s="17"/>
      <c r="I18" s="53">
        <v>2.825</v>
      </c>
      <c r="J18" s="54">
        <v>0.331</v>
      </c>
      <c r="K18" s="54">
        <v>0.064</v>
      </c>
      <c r="L18" s="54">
        <v>0.115</v>
      </c>
      <c r="M18" s="54">
        <v>2.815</v>
      </c>
      <c r="N18" s="56">
        <f t="shared" si="1"/>
        <v>6.15</v>
      </c>
      <c r="O18" s="17"/>
      <c r="P18" s="55">
        <f t="shared" si="2"/>
        <v>70.27099999999999</v>
      </c>
    </row>
    <row r="19" spans="1:16" s="30" customFormat="1" ht="15">
      <c r="A19" s="52">
        <v>2004</v>
      </c>
      <c r="B19" s="53">
        <v>22.862</v>
      </c>
      <c r="C19" s="54">
        <v>21.559</v>
      </c>
      <c r="D19" s="54">
        <v>11.503</v>
      </c>
      <c r="E19" s="55">
        <f t="shared" si="0"/>
        <v>55.924</v>
      </c>
      <c r="F19" s="17"/>
      <c r="G19" s="56">
        <v>8.222</v>
      </c>
      <c r="H19" s="17"/>
      <c r="I19" s="53">
        <v>2.69</v>
      </c>
      <c r="J19" s="54">
        <v>0.341</v>
      </c>
      <c r="K19" s="54">
        <v>0.065</v>
      </c>
      <c r="L19" s="54">
        <v>0.142</v>
      </c>
      <c r="M19" s="54">
        <v>3.011</v>
      </c>
      <c r="N19" s="56">
        <f t="shared" si="1"/>
        <v>6.2490000000000006</v>
      </c>
      <c r="O19" s="17"/>
      <c r="P19" s="55">
        <f t="shared" si="2"/>
        <v>70.395</v>
      </c>
    </row>
    <row r="20" spans="1:16" s="30" customFormat="1" ht="15">
      <c r="A20" s="52">
        <v>2005</v>
      </c>
      <c r="B20" s="53">
        <v>23.198</v>
      </c>
      <c r="C20" s="54">
        <v>20.908</v>
      </c>
      <c r="D20" s="54">
        <v>10.963</v>
      </c>
      <c r="E20" s="55">
        <f t="shared" si="0"/>
        <v>55.069</v>
      </c>
      <c r="F20" s="17"/>
      <c r="G20" s="56">
        <v>8.16</v>
      </c>
      <c r="H20" s="17"/>
      <c r="I20" s="53">
        <v>2.703</v>
      </c>
      <c r="J20" s="54">
        <v>0.343</v>
      </c>
      <c r="K20" s="54">
        <v>0.066</v>
      </c>
      <c r="L20" s="54">
        <v>0.178</v>
      </c>
      <c r="M20" s="54">
        <v>3.101</v>
      </c>
      <c r="N20" s="56">
        <f t="shared" si="1"/>
        <v>6.391</v>
      </c>
      <c r="O20" s="17"/>
      <c r="P20" s="55">
        <f t="shared" si="2"/>
        <v>69.62</v>
      </c>
    </row>
    <row r="21" spans="1:16" s="30" customFormat="1" ht="15">
      <c r="A21" s="58">
        <v>2006</v>
      </c>
      <c r="B21" s="59">
        <v>23.802</v>
      </c>
      <c r="C21" s="60">
        <v>21.348999999999997</v>
      </c>
      <c r="D21" s="60">
        <v>10.801</v>
      </c>
      <c r="E21" s="61">
        <f>SUM(B21:D21)</f>
        <v>55.952</v>
      </c>
      <c r="F21" s="62"/>
      <c r="G21" s="63">
        <v>8.214</v>
      </c>
      <c r="H21" s="62"/>
      <c r="I21" s="59">
        <v>2.869</v>
      </c>
      <c r="J21" s="60">
        <v>0.343</v>
      </c>
      <c r="K21" s="60">
        <v>0.07</v>
      </c>
      <c r="L21" s="60">
        <v>0.264</v>
      </c>
      <c r="M21" s="60">
        <v>3.279</v>
      </c>
      <c r="N21" s="63">
        <f t="shared" si="1"/>
        <v>6.825</v>
      </c>
      <c r="O21" s="62"/>
      <c r="P21" s="61">
        <f t="shared" si="2"/>
        <v>70.991</v>
      </c>
    </row>
    <row r="22" s="30" customFormat="1" ht="15">
      <c r="D22" s="31"/>
    </row>
    <row r="23" spans="1:16" ht="24" customHeight="1">
      <c r="A23" s="154" t="s">
        <v>20</v>
      </c>
      <c r="B23" s="155"/>
      <c r="C23" s="155"/>
      <c r="D23" s="155"/>
      <c r="E23" s="155"/>
      <c r="F23" s="155"/>
      <c r="G23" s="155"/>
      <c r="H23" s="155"/>
      <c r="I23" s="155"/>
      <c r="J23" s="155"/>
      <c r="K23" s="155"/>
      <c r="L23" s="155"/>
      <c r="M23" s="155"/>
      <c r="N23" s="155"/>
      <c r="O23" s="155"/>
      <c r="P23" s="155"/>
    </row>
    <row r="24" ht="18">
      <c r="G24" s="42" t="s">
        <v>4</v>
      </c>
    </row>
    <row r="25" spans="1:16" s="30" customFormat="1" ht="15.75">
      <c r="A25" s="47"/>
      <c r="B25" s="156" t="s">
        <v>33</v>
      </c>
      <c r="C25" s="156"/>
      <c r="D25" s="156"/>
      <c r="E25" s="157"/>
      <c r="F25" s="73"/>
      <c r="G25" s="12"/>
      <c r="H25" s="73"/>
      <c r="I25" s="162" t="s">
        <v>34</v>
      </c>
      <c r="J25" s="156"/>
      <c r="K25" s="156"/>
      <c r="L25" s="156"/>
      <c r="M25" s="156"/>
      <c r="N25" s="157"/>
      <c r="O25" s="47"/>
      <c r="P25" s="12"/>
    </row>
    <row r="26" spans="1:16" s="51" customFormat="1" ht="47.25">
      <c r="A26" s="52" t="s">
        <v>0</v>
      </c>
      <c r="B26" s="65" t="s">
        <v>1</v>
      </c>
      <c r="C26" s="66" t="s">
        <v>2</v>
      </c>
      <c r="D26" s="67" t="s">
        <v>3</v>
      </c>
      <c r="E26" s="68" t="s">
        <v>10</v>
      </c>
      <c r="F26" s="69"/>
      <c r="G26" s="70" t="s">
        <v>11</v>
      </c>
      <c r="H26" s="69"/>
      <c r="I26" s="65" t="s">
        <v>12</v>
      </c>
      <c r="J26" s="66" t="s">
        <v>13</v>
      </c>
      <c r="K26" s="66" t="s">
        <v>14</v>
      </c>
      <c r="L26" s="66" t="s">
        <v>15</v>
      </c>
      <c r="M26" s="71" t="s">
        <v>16</v>
      </c>
      <c r="N26" s="68" t="s">
        <v>18</v>
      </c>
      <c r="O26" s="69"/>
      <c r="P26" s="72" t="s">
        <v>156</v>
      </c>
    </row>
    <row r="27" spans="1:16" s="30" customFormat="1" ht="15">
      <c r="A27" s="52">
        <v>1973</v>
      </c>
      <c r="B27" s="53">
        <v>12.971</v>
      </c>
      <c r="C27" s="54">
        <v>22.512</v>
      </c>
      <c r="D27" s="74">
        <v>34.84</v>
      </c>
      <c r="E27" s="57">
        <f aca="true" t="shared" si="3" ref="E27:E43">SUM(B27:D27)</f>
        <v>70.32300000000001</v>
      </c>
      <c r="F27" s="17"/>
      <c r="G27" s="56">
        <v>0.91</v>
      </c>
      <c r="H27" s="17"/>
      <c r="I27" s="52">
        <v>2.861</v>
      </c>
      <c r="J27" s="17">
        <v>0.043</v>
      </c>
      <c r="K27" s="17">
        <v>0</v>
      </c>
      <c r="L27" s="17">
        <v>0</v>
      </c>
      <c r="M27" s="75">
        <v>1.529</v>
      </c>
      <c r="N27" s="74">
        <f>SUM(I27:M27)</f>
        <v>4.433</v>
      </c>
      <c r="O27" s="17"/>
      <c r="P27" s="55">
        <f>(N27+G27+E27)</f>
        <v>75.66600000000001</v>
      </c>
    </row>
    <row r="28" spans="1:16" s="30" customFormat="1" ht="15">
      <c r="A28" s="52">
        <v>1975</v>
      </c>
      <c r="B28" s="53">
        <v>12.663</v>
      </c>
      <c r="C28" s="54">
        <v>19.948</v>
      </c>
      <c r="D28" s="74">
        <v>32.731</v>
      </c>
      <c r="E28" s="57">
        <f t="shared" si="3"/>
        <v>65.34200000000001</v>
      </c>
      <c r="F28" s="17"/>
      <c r="G28" s="56">
        <v>1.9</v>
      </c>
      <c r="H28" s="17"/>
      <c r="I28" s="52">
        <v>3.155</v>
      </c>
      <c r="J28" s="17">
        <v>0.07</v>
      </c>
      <c r="K28" s="17">
        <v>0</v>
      </c>
      <c r="L28" s="17">
        <v>0</v>
      </c>
      <c r="M28" s="75">
        <v>1.499</v>
      </c>
      <c r="N28" s="74">
        <f aca="true" t="shared" si="4" ref="N28:N43">SUM(I28:M28)</f>
        <v>4.724</v>
      </c>
      <c r="O28" s="17"/>
      <c r="P28" s="55">
        <f aca="true" t="shared" si="5" ref="P28:P43">(N28+G28+E28)</f>
        <v>71.96600000000001</v>
      </c>
    </row>
    <row r="29" spans="1:16" s="30" customFormat="1" ht="15">
      <c r="A29" s="52">
        <v>1980</v>
      </c>
      <c r="B29" s="53">
        <v>15.423</v>
      </c>
      <c r="C29" s="54">
        <v>20.235</v>
      </c>
      <c r="D29" s="74">
        <v>34.202</v>
      </c>
      <c r="E29" s="57">
        <f t="shared" si="3"/>
        <v>69.86</v>
      </c>
      <c r="F29" s="17"/>
      <c r="G29" s="56">
        <v>2.739</v>
      </c>
      <c r="H29" s="17"/>
      <c r="I29" s="52">
        <v>2.9</v>
      </c>
      <c r="J29" s="17">
        <v>0.11</v>
      </c>
      <c r="K29" s="17">
        <v>0</v>
      </c>
      <c r="L29" s="17">
        <v>0</v>
      </c>
      <c r="M29" s="75">
        <v>2.475</v>
      </c>
      <c r="N29" s="74">
        <f t="shared" si="4"/>
        <v>5.484999999999999</v>
      </c>
      <c r="O29" s="17"/>
      <c r="P29" s="55">
        <f t="shared" si="5"/>
        <v>78.084</v>
      </c>
    </row>
    <row r="30" spans="1:16" s="30" customFormat="1" ht="15">
      <c r="A30" s="52">
        <v>1985</v>
      </c>
      <c r="B30" s="53">
        <v>17.478</v>
      </c>
      <c r="C30" s="54">
        <v>17.703</v>
      </c>
      <c r="D30" s="74">
        <v>30.922</v>
      </c>
      <c r="E30" s="57">
        <f t="shared" si="3"/>
        <v>66.103</v>
      </c>
      <c r="F30" s="17"/>
      <c r="G30" s="56">
        <v>4.076</v>
      </c>
      <c r="H30" s="17"/>
      <c r="I30" s="52">
        <v>2.97</v>
      </c>
      <c r="J30" s="17">
        <v>0.198</v>
      </c>
      <c r="K30" s="17">
        <v>0</v>
      </c>
      <c r="L30" s="17">
        <v>0</v>
      </c>
      <c r="M30" s="75">
        <v>3.016</v>
      </c>
      <c r="N30" s="74">
        <f t="shared" si="4"/>
        <v>6.184</v>
      </c>
      <c r="O30" s="17"/>
      <c r="P30" s="55">
        <f t="shared" si="5"/>
        <v>76.363</v>
      </c>
    </row>
    <row r="31" spans="1:16" s="30" customFormat="1" ht="15">
      <c r="A31" s="52">
        <v>1990</v>
      </c>
      <c r="B31" s="53">
        <v>19.173</v>
      </c>
      <c r="C31" s="54">
        <v>19.603</v>
      </c>
      <c r="D31" s="74">
        <v>33.553</v>
      </c>
      <c r="E31" s="57">
        <f t="shared" si="3"/>
        <v>72.329</v>
      </c>
      <c r="F31" s="17"/>
      <c r="G31" s="56">
        <v>6.104</v>
      </c>
      <c r="H31" s="17"/>
      <c r="I31" s="52">
        <v>3.046</v>
      </c>
      <c r="J31" s="17">
        <v>0.336</v>
      </c>
      <c r="K31" s="17">
        <v>0.06</v>
      </c>
      <c r="L31" s="17">
        <v>0.029</v>
      </c>
      <c r="M31" s="75">
        <v>2.735</v>
      </c>
      <c r="N31" s="74">
        <f t="shared" si="4"/>
        <v>6.2059999999999995</v>
      </c>
      <c r="O31" s="17"/>
      <c r="P31" s="55">
        <f t="shared" si="5"/>
        <v>84.639</v>
      </c>
    </row>
    <row r="32" spans="1:16" s="30" customFormat="1" ht="15">
      <c r="A32" s="52">
        <v>1995</v>
      </c>
      <c r="B32" s="53">
        <v>20.089</v>
      </c>
      <c r="C32" s="54">
        <v>22.671</v>
      </c>
      <c r="D32" s="74">
        <v>34.437</v>
      </c>
      <c r="E32" s="57">
        <f t="shared" si="3"/>
        <v>77.197</v>
      </c>
      <c r="F32" s="17"/>
      <c r="G32" s="56">
        <v>7.075</v>
      </c>
      <c r="H32" s="17"/>
      <c r="I32" s="52">
        <v>3.205</v>
      </c>
      <c r="J32" s="17">
        <v>0.294</v>
      </c>
      <c r="K32" s="17">
        <v>0.07</v>
      </c>
      <c r="L32" s="17">
        <v>0.033</v>
      </c>
      <c r="M32" s="75">
        <v>3.104</v>
      </c>
      <c r="N32" s="74">
        <f t="shared" si="4"/>
        <v>6.7059999999999995</v>
      </c>
      <c r="O32" s="17"/>
      <c r="P32" s="55">
        <f t="shared" si="5"/>
        <v>90.97800000000001</v>
      </c>
    </row>
    <row r="33" spans="1:16" s="30" customFormat="1" ht="15">
      <c r="A33" s="52">
        <v>1996</v>
      </c>
      <c r="B33" s="53">
        <v>21.002</v>
      </c>
      <c r="C33" s="54">
        <v>23.085</v>
      </c>
      <c r="D33" s="74">
        <v>35.673</v>
      </c>
      <c r="E33" s="57">
        <f t="shared" si="3"/>
        <v>79.76</v>
      </c>
      <c r="F33" s="17"/>
      <c r="G33" s="56">
        <v>7.087</v>
      </c>
      <c r="H33" s="17"/>
      <c r="I33" s="52">
        <v>3.59</v>
      </c>
      <c r="J33" s="17">
        <v>0.316</v>
      </c>
      <c r="K33" s="17">
        <v>0.071</v>
      </c>
      <c r="L33" s="17">
        <v>0.033</v>
      </c>
      <c r="M33" s="75">
        <v>3.159</v>
      </c>
      <c r="N33" s="74">
        <f t="shared" si="4"/>
        <v>7.169</v>
      </c>
      <c r="O33" s="17"/>
      <c r="P33" s="55">
        <f t="shared" si="5"/>
        <v>94.016</v>
      </c>
    </row>
    <row r="34" spans="1:16" s="30" customFormat="1" ht="15">
      <c r="A34" s="52">
        <v>1997</v>
      </c>
      <c r="B34" s="53">
        <v>21.445</v>
      </c>
      <c r="C34" s="54">
        <v>23.223</v>
      </c>
      <c r="D34" s="74">
        <v>36.16</v>
      </c>
      <c r="E34" s="57">
        <f t="shared" si="3"/>
        <v>80.828</v>
      </c>
      <c r="F34" s="17"/>
      <c r="G34" s="56">
        <v>6.597</v>
      </c>
      <c r="H34" s="17"/>
      <c r="I34" s="52">
        <v>3.64</v>
      </c>
      <c r="J34" s="17">
        <v>0.325</v>
      </c>
      <c r="K34" s="17">
        <v>0.07</v>
      </c>
      <c r="L34" s="17">
        <v>0.034</v>
      </c>
      <c r="M34" s="75">
        <v>3.108</v>
      </c>
      <c r="N34" s="74">
        <f t="shared" si="4"/>
        <v>7.177</v>
      </c>
      <c r="O34" s="17"/>
      <c r="P34" s="55">
        <f t="shared" si="5"/>
        <v>94.602</v>
      </c>
    </row>
    <row r="35" spans="1:16" s="30" customFormat="1" ht="15">
      <c r="A35" s="52">
        <v>1998</v>
      </c>
      <c r="B35" s="53">
        <v>21.656</v>
      </c>
      <c r="C35" s="54">
        <v>22.83</v>
      </c>
      <c r="D35" s="74">
        <v>36.817</v>
      </c>
      <c r="E35" s="57">
        <f t="shared" si="3"/>
        <v>81.303</v>
      </c>
      <c r="F35" s="17"/>
      <c r="G35" s="56">
        <v>7.068</v>
      </c>
      <c r="H35" s="17"/>
      <c r="I35" s="52">
        <v>3.297</v>
      </c>
      <c r="J35" s="17">
        <v>0.328</v>
      </c>
      <c r="K35" s="17">
        <v>0.07</v>
      </c>
      <c r="L35" s="17">
        <v>0.031</v>
      </c>
      <c r="M35" s="75">
        <v>2.931</v>
      </c>
      <c r="N35" s="74">
        <f t="shared" si="4"/>
        <v>6.657</v>
      </c>
      <c r="O35" s="17"/>
      <c r="P35" s="55">
        <f t="shared" si="5"/>
        <v>95.02799999999999</v>
      </c>
    </row>
    <row r="36" spans="1:16" s="30" customFormat="1" ht="15">
      <c r="A36" s="52">
        <v>1999</v>
      </c>
      <c r="B36" s="53">
        <v>21.623</v>
      </c>
      <c r="C36" s="54">
        <v>22.909</v>
      </c>
      <c r="D36" s="74">
        <v>37.838</v>
      </c>
      <c r="E36" s="57">
        <f t="shared" si="3"/>
        <v>82.37</v>
      </c>
      <c r="F36" s="17"/>
      <c r="G36" s="56">
        <v>7.61</v>
      </c>
      <c r="H36" s="17"/>
      <c r="I36" s="52">
        <v>3.268</v>
      </c>
      <c r="J36" s="17">
        <v>0.331</v>
      </c>
      <c r="K36" s="17">
        <v>0.069</v>
      </c>
      <c r="L36" s="17">
        <v>0.046</v>
      </c>
      <c r="M36" s="75">
        <v>2.967</v>
      </c>
      <c r="N36" s="74">
        <f t="shared" si="4"/>
        <v>6.680999999999999</v>
      </c>
      <c r="O36" s="17"/>
      <c r="P36" s="55">
        <f t="shared" si="5"/>
        <v>96.661</v>
      </c>
    </row>
    <row r="37" spans="1:16" s="30" customFormat="1" ht="15">
      <c r="A37" s="52">
        <v>2000</v>
      </c>
      <c r="B37" s="53">
        <v>22.58</v>
      </c>
      <c r="C37" s="54">
        <v>23.824</v>
      </c>
      <c r="D37" s="74">
        <v>38.264</v>
      </c>
      <c r="E37" s="57">
        <f t="shared" si="3"/>
        <v>84.668</v>
      </c>
      <c r="F37" s="17"/>
      <c r="G37" s="56">
        <v>7.862</v>
      </c>
      <c r="H37" s="17"/>
      <c r="I37" s="52">
        <v>2.811</v>
      </c>
      <c r="J37" s="17">
        <v>0.317</v>
      </c>
      <c r="K37" s="17">
        <v>0.066</v>
      </c>
      <c r="L37" s="17">
        <v>0.057</v>
      </c>
      <c r="M37" s="75">
        <v>3.013</v>
      </c>
      <c r="N37" s="74">
        <f t="shared" si="4"/>
        <v>6.263999999999999</v>
      </c>
      <c r="O37" s="17"/>
      <c r="P37" s="55">
        <f t="shared" si="5"/>
        <v>98.79400000000001</v>
      </c>
    </row>
    <row r="38" spans="1:16" s="30" customFormat="1" ht="15">
      <c r="A38" s="52">
        <v>2001</v>
      </c>
      <c r="B38" s="53">
        <v>21.914</v>
      </c>
      <c r="C38" s="54">
        <v>22.773</v>
      </c>
      <c r="D38" s="74">
        <v>38.186</v>
      </c>
      <c r="E38" s="57">
        <f t="shared" si="3"/>
        <v>82.87299999999999</v>
      </c>
      <c r="F38" s="17"/>
      <c r="G38" s="56">
        <v>8.033</v>
      </c>
      <c r="H38" s="17"/>
      <c r="I38" s="52">
        <v>2.242</v>
      </c>
      <c r="J38" s="17">
        <v>0.311</v>
      </c>
      <c r="K38" s="17">
        <v>0.065</v>
      </c>
      <c r="L38" s="17">
        <v>0.07</v>
      </c>
      <c r="M38" s="75">
        <v>2.627</v>
      </c>
      <c r="N38" s="74">
        <f t="shared" si="4"/>
        <v>5.3149999999999995</v>
      </c>
      <c r="O38" s="17"/>
      <c r="P38" s="55">
        <f t="shared" si="5"/>
        <v>96.22099999999999</v>
      </c>
    </row>
    <row r="39" spans="1:16" s="30" customFormat="1" ht="15">
      <c r="A39" s="52">
        <v>2002</v>
      </c>
      <c r="B39" s="53">
        <v>21.904</v>
      </c>
      <c r="C39" s="54">
        <v>23.558</v>
      </c>
      <c r="D39" s="74">
        <v>38.227</v>
      </c>
      <c r="E39" s="57">
        <f t="shared" si="3"/>
        <v>83.689</v>
      </c>
      <c r="F39" s="17"/>
      <c r="G39" s="56">
        <v>8.143</v>
      </c>
      <c r="H39" s="17"/>
      <c r="I39" s="52">
        <v>2.689</v>
      </c>
      <c r="J39" s="17">
        <v>0.328</v>
      </c>
      <c r="K39" s="17">
        <v>0.064</v>
      </c>
      <c r="L39" s="17">
        <v>0.105</v>
      </c>
      <c r="M39" s="75">
        <v>2.706</v>
      </c>
      <c r="N39" s="74">
        <f t="shared" si="4"/>
        <v>5.8919999999999995</v>
      </c>
      <c r="O39" s="17"/>
      <c r="P39" s="55">
        <f t="shared" si="5"/>
        <v>97.72399999999999</v>
      </c>
    </row>
    <row r="40" spans="1:16" s="30" customFormat="1" ht="15">
      <c r="A40" s="52">
        <v>2003</v>
      </c>
      <c r="B40" s="53">
        <v>22.321</v>
      </c>
      <c r="C40" s="54">
        <v>22.897</v>
      </c>
      <c r="D40" s="74">
        <v>38.809</v>
      </c>
      <c r="E40" s="57">
        <f t="shared" si="3"/>
        <v>84.027</v>
      </c>
      <c r="F40" s="17"/>
      <c r="G40" s="56">
        <v>7.959</v>
      </c>
      <c r="H40" s="17"/>
      <c r="I40" s="52">
        <v>2.825</v>
      </c>
      <c r="J40" s="17">
        <v>0.331</v>
      </c>
      <c r="K40" s="17">
        <v>0.064</v>
      </c>
      <c r="L40" s="17">
        <v>0.115</v>
      </c>
      <c r="M40" s="75">
        <v>2.817</v>
      </c>
      <c r="N40" s="74">
        <f t="shared" si="4"/>
        <v>6.152000000000001</v>
      </c>
      <c r="O40" s="17"/>
      <c r="P40" s="55">
        <f t="shared" si="5"/>
        <v>98.138</v>
      </c>
    </row>
    <row r="41" spans="1:16" s="30" customFormat="1" ht="15">
      <c r="A41" s="52">
        <v>2004</v>
      </c>
      <c r="B41" s="53">
        <v>22.466</v>
      </c>
      <c r="C41" s="54">
        <v>22.931</v>
      </c>
      <c r="D41" s="74">
        <v>40.274</v>
      </c>
      <c r="E41" s="57">
        <f t="shared" si="3"/>
        <v>85.671</v>
      </c>
      <c r="F41" s="17"/>
      <c r="G41" s="56">
        <v>8.222</v>
      </c>
      <c r="H41" s="17"/>
      <c r="I41" s="52">
        <v>2.69</v>
      </c>
      <c r="J41" s="17">
        <v>0.341</v>
      </c>
      <c r="K41" s="17">
        <v>0.065</v>
      </c>
      <c r="L41" s="17">
        <v>0.142</v>
      </c>
      <c r="M41" s="75">
        <v>3.023</v>
      </c>
      <c r="N41" s="74">
        <f t="shared" si="4"/>
        <v>6.261</v>
      </c>
      <c r="O41" s="17"/>
      <c r="P41" s="55">
        <f t="shared" si="5"/>
        <v>100.15400000000001</v>
      </c>
    </row>
    <row r="42" spans="1:16" s="30" customFormat="1" ht="15">
      <c r="A42" s="52">
        <v>2005</v>
      </c>
      <c r="B42" s="53">
        <v>22.795</v>
      </c>
      <c r="C42" s="54">
        <v>22.583</v>
      </c>
      <c r="D42" s="74">
        <v>40.393</v>
      </c>
      <c r="E42" s="57">
        <f t="shared" si="3"/>
        <v>85.771</v>
      </c>
      <c r="F42" s="17"/>
      <c r="G42" s="56">
        <v>8.16</v>
      </c>
      <c r="H42" s="17"/>
      <c r="I42" s="52">
        <v>2.703</v>
      </c>
      <c r="J42" s="17">
        <v>0.343</v>
      </c>
      <c r="K42" s="17">
        <v>0.066</v>
      </c>
      <c r="L42" s="17">
        <v>0.178</v>
      </c>
      <c r="M42" s="75">
        <v>3.114</v>
      </c>
      <c r="N42" s="74">
        <f t="shared" si="4"/>
        <v>6.404</v>
      </c>
      <c r="O42" s="17"/>
      <c r="P42" s="55">
        <f t="shared" si="5"/>
        <v>100.33500000000001</v>
      </c>
    </row>
    <row r="43" spans="1:16" s="30" customFormat="1" ht="15">
      <c r="A43" s="58">
        <v>2006</v>
      </c>
      <c r="B43" s="59">
        <v>22.452</v>
      </c>
      <c r="C43" s="60">
        <v>22.19</v>
      </c>
      <c r="D43" s="76">
        <v>39.958</v>
      </c>
      <c r="E43" s="64">
        <f t="shared" si="3"/>
        <v>84.6</v>
      </c>
      <c r="F43" s="62"/>
      <c r="G43" s="63">
        <v>8.214</v>
      </c>
      <c r="H43" s="62"/>
      <c r="I43" s="58">
        <v>2.869</v>
      </c>
      <c r="J43" s="62">
        <v>0.343</v>
      </c>
      <c r="K43" s="62">
        <v>0.07</v>
      </c>
      <c r="L43" s="62">
        <v>0.264</v>
      </c>
      <c r="M43" s="77">
        <v>3.33</v>
      </c>
      <c r="N43" s="76">
        <f t="shared" si="4"/>
        <v>6.876</v>
      </c>
      <c r="O43" s="62"/>
      <c r="P43" s="61">
        <f t="shared" si="5"/>
        <v>99.69</v>
      </c>
    </row>
    <row r="44" spans="2:5" s="30" customFormat="1" ht="15">
      <c r="B44" s="31"/>
      <c r="D44" s="31"/>
      <c r="E44" s="78"/>
    </row>
    <row r="45" spans="1:4" s="123" customFormat="1" ht="12.75">
      <c r="A45" s="123" t="s">
        <v>8</v>
      </c>
      <c r="D45" s="124"/>
    </row>
    <row r="46" spans="1:4" s="30" customFormat="1" ht="15.75">
      <c r="A46" s="79"/>
      <c r="D46" s="80"/>
    </row>
    <row r="47" spans="1:16" s="30" customFormat="1" ht="15">
      <c r="A47" s="158" t="s">
        <v>158</v>
      </c>
      <c r="B47" s="158"/>
      <c r="C47" s="158"/>
      <c r="D47" s="158"/>
      <c r="E47" s="158"/>
      <c r="F47" s="158"/>
      <c r="G47" s="158"/>
      <c r="H47" s="158"/>
      <c r="I47" s="158"/>
      <c r="J47" s="158"/>
      <c r="K47" s="158"/>
      <c r="L47" s="158"/>
      <c r="M47" s="158"/>
      <c r="N47" s="158"/>
      <c r="O47" s="158"/>
      <c r="P47" s="158"/>
    </row>
    <row r="48" spans="1:16" s="30" customFormat="1" ht="15">
      <c r="A48" s="158"/>
      <c r="B48" s="158"/>
      <c r="C48" s="158"/>
      <c r="D48" s="158"/>
      <c r="E48" s="158"/>
      <c r="F48" s="158"/>
      <c r="G48" s="158"/>
      <c r="H48" s="158"/>
      <c r="I48" s="158"/>
      <c r="J48" s="158"/>
      <c r="K48" s="158"/>
      <c r="L48" s="158"/>
      <c r="M48" s="158"/>
      <c r="N48" s="158"/>
      <c r="O48" s="158"/>
      <c r="P48" s="158"/>
    </row>
    <row r="49" spans="1:16" s="30" customFormat="1" ht="15">
      <c r="A49" s="158"/>
      <c r="B49" s="158"/>
      <c r="C49" s="158"/>
      <c r="D49" s="158"/>
      <c r="E49" s="158"/>
      <c r="F49" s="158"/>
      <c r="G49" s="158"/>
      <c r="H49" s="158"/>
      <c r="I49" s="158"/>
      <c r="J49" s="158"/>
      <c r="K49" s="158"/>
      <c r="L49" s="158"/>
      <c r="M49" s="158"/>
      <c r="N49" s="158"/>
      <c r="O49" s="158"/>
      <c r="P49" s="158"/>
    </row>
    <row r="50" spans="2:5" s="30" customFormat="1" ht="15">
      <c r="B50" s="31"/>
      <c r="C50" s="31"/>
      <c r="D50" s="31"/>
      <c r="E50" s="78"/>
    </row>
    <row r="51" spans="2:5" s="30" customFormat="1" ht="15">
      <c r="B51" s="31"/>
      <c r="C51" s="31"/>
      <c r="D51" s="31"/>
      <c r="E51" s="78"/>
    </row>
    <row r="52" spans="2:5" s="30" customFormat="1" ht="15">
      <c r="B52" s="31"/>
      <c r="C52" s="31"/>
      <c r="D52" s="31"/>
      <c r="E52" s="78"/>
    </row>
    <row r="53" spans="1:5" s="30" customFormat="1" ht="15">
      <c r="A53" s="30" t="s">
        <v>163</v>
      </c>
      <c r="B53" s="31"/>
      <c r="C53" s="31"/>
      <c r="D53" s="31"/>
      <c r="E53" s="78"/>
    </row>
    <row r="54" spans="2:5" s="30" customFormat="1" ht="15">
      <c r="B54" s="31"/>
      <c r="C54" s="31"/>
      <c r="D54" s="31"/>
      <c r="E54" s="78"/>
    </row>
    <row r="55" spans="1:5" s="30" customFormat="1" ht="44.25" customHeight="1">
      <c r="A55" s="129" t="s">
        <v>0</v>
      </c>
      <c r="B55" s="130" t="s">
        <v>161</v>
      </c>
      <c r="C55" s="130" t="s">
        <v>162</v>
      </c>
      <c r="D55" s="31"/>
      <c r="E55" s="78"/>
    </row>
    <row r="56" spans="1:5" s="30" customFormat="1" ht="15">
      <c r="A56" s="52">
        <v>1973</v>
      </c>
      <c r="B56" s="31">
        <v>63.584</v>
      </c>
      <c r="C56" s="31">
        <v>75.66600000000001</v>
      </c>
      <c r="D56" s="31"/>
      <c r="E56" s="78"/>
    </row>
    <row r="57" spans="1:5" s="30" customFormat="1" ht="15">
      <c r="A57" s="52">
        <v>1975</v>
      </c>
      <c r="B57" s="31">
        <v>61.356</v>
      </c>
      <c r="C57" s="31">
        <v>71.96600000000001</v>
      </c>
      <c r="D57" s="31"/>
      <c r="E57" s="78"/>
    </row>
    <row r="58" spans="1:5" s="30" customFormat="1" ht="15">
      <c r="A58" s="52">
        <v>1980</v>
      </c>
      <c r="B58" s="31">
        <v>67.233</v>
      </c>
      <c r="C58" s="31">
        <v>78.084</v>
      </c>
      <c r="D58" s="31"/>
      <c r="E58" s="78"/>
    </row>
    <row r="59" spans="1:5" s="30" customFormat="1" ht="15">
      <c r="A59" s="52">
        <v>1985</v>
      </c>
      <c r="B59" s="31">
        <v>67.798</v>
      </c>
      <c r="C59" s="31">
        <v>76.363</v>
      </c>
      <c r="D59" s="31"/>
      <c r="E59" s="78"/>
    </row>
    <row r="60" spans="1:5" s="30" customFormat="1" ht="15">
      <c r="A60" s="52">
        <v>1990</v>
      </c>
      <c r="B60" s="31">
        <v>70.87</v>
      </c>
      <c r="C60" s="31">
        <v>84.639</v>
      </c>
      <c r="D60" s="31"/>
      <c r="E60" s="78"/>
    </row>
    <row r="61" spans="1:5" s="30" customFormat="1" ht="15">
      <c r="A61" s="52">
        <v>1995</v>
      </c>
      <c r="B61" s="31">
        <v>71.32</v>
      </c>
      <c r="C61" s="31">
        <v>90.97800000000001</v>
      </c>
      <c r="D61" s="31"/>
      <c r="E61" s="78"/>
    </row>
    <row r="62" spans="1:5" ht="15">
      <c r="A62" s="52">
        <v>1996</v>
      </c>
      <c r="B62" s="31">
        <v>72.641</v>
      </c>
      <c r="C62" s="31">
        <v>94.016</v>
      </c>
      <c r="E62" s="3"/>
    </row>
    <row r="63" spans="1:5" ht="15">
      <c r="A63" s="52">
        <v>1997</v>
      </c>
      <c r="B63" s="31">
        <v>72.634</v>
      </c>
      <c r="C63" s="31">
        <v>94.602</v>
      </c>
      <c r="E63" s="3"/>
    </row>
    <row r="64" spans="1:5" ht="15">
      <c r="A64" s="52">
        <v>1998</v>
      </c>
      <c r="B64" s="31">
        <v>73.04</v>
      </c>
      <c r="C64" s="31">
        <v>95.02799999999999</v>
      </c>
      <c r="E64" s="3"/>
    </row>
    <row r="65" spans="1:5" ht="15">
      <c r="A65" s="52">
        <v>1999</v>
      </c>
      <c r="B65" s="31">
        <v>71.908</v>
      </c>
      <c r="C65" s="31">
        <v>96.661</v>
      </c>
      <c r="E65" s="3"/>
    </row>
    <row r="66" spans="1:5" ht="15">
      <c r="A66" s="52">
        <v>2000</v>
      </c>
      <c r="B66" s="31">
        <v>71.489</v>
      </c>
      <c r="C66" s="31">
        <v>98.79400000000001</v>
      </c>
      <c r="E66" s="3"/>
    </row>
    <row r="67" spans="1:3" ht="15">
      <c r="A67" s="52">
        <v>2001</v>
      </c>
      <c r="B67" s="30">
        <v>71.892</v>
      </c>
      <c r="C67" s="30">
        <v>96.22099999999999</v>
      </c>
    </row>
    <row r="68" spans="1:3" ht="15">
      <c r="A68" s="52">
        <v>2002</v>
      </c>
      <c r="B68" s="30">
        <v>69.934</v>
      </c>
      <c r="C68" s="30">
        <v>97.72399999999999</v>
      </c>
    </row>
    <row r="69" spans="1:3" ht="15">
      <c r="A69" s="52">
        <v>2003</v>
      </c>
      <c r="B69" s="30">
        <v>70.27099999999999</v>
      </c>
      <c r="C69" s="30">
        <v>98.138</v>
      </c>
    </row>
    <row r="70" spans="1:3" ht="15">
      <c r="A70" s="52">
        <v>2004</v>
      </c>
      <c r="B70" s="30">
        <v>70.395</v>
      </c>
      <c r="C70" s="30">
        <v>100.15400000000001</v>
      </c>
    </row>
    <row r="71" spans="1:3" ht="15">
      <c r="A71" s="52">
        <v>2005</v>
      </c>
      <c r="B71" s="30">
        <v>69.62</v>
      </c>
      <c r="C71" s="30">
        <v>100.335</v>
      </c>
    </row>
    <row r="72" spans="1:3" ht="15">
      <c r="A72" s="58">
        <v>2006</v>
      </c>
      <c r="B72" s="30">
        <v>70.991</v>
      </c>
      <c r="C72" s="30">
        <v>99.69</v>
      </c>
    </row>
  </sheetData>
  <mergeCells count="7">
    <mergeCell ref="A1:P1"/>
    <mergeCell ref="A23:P23"/>
    <mergeCell ref="B3:E3"/>
    <mergeCell ref="A47:P49"/>
    <mergeCell ref="I3:N3"/>
    <mergeCell ref="I25:N25"/>
    <mergeCell ref="B25:E25"/>
  </mergeCells>
  <printOptions/>
  <pageMargins left="0.75" right="0.75" top="0.29" bottom="0.4" header="0.17" footer="0.21"/>
  <pageSetup fitToHeight="1" fitToWidth="1" horizontalDpi="600" verticalDpi="600" orientation="landscape" scale="67" r:id="rId2"/>
  <drawing r:id="rId1"/>
</worksheet>
</file>

<file path=xl/worksheets/sheet3.xml><?xml version="1.0" encoding="utf-8"?>
<worksheet xmlns="http://schemas.openxmlformats.org/spreadsheetml/2006/main" xmlns:r="http://schemas.openxmlformats.org/officeDocument/2006/relationships">
  <dimension ref="A1:O37"/>
  <sheetViews>
    <sheetView workbookViewId="0" topLeftCell="I1">
      <selection activeCell="T5" sqref="T5"/>
    </sheetView>
  </sheetViews>
  <sheetFormatPr defaultColWidth="9.140625" defaultRowHeight="12.75"/>
  <cols>
    <col min="2" max="3" width="12.00390625" style="0" customWidth="1"/>
    <col min="4" max="4" width="11.421875" style="0" customWidth="1"/>
    <col min="5" max="5" width="9.00390625" style="0" customWidth="1"/>
    <col min="6" max="7" width="10.57421875" style="0" customWidth="1"/>
    <col min="8" max="10" width="13.00390625" style="0" customWidth="1"/>
  </cols>
  <sheetData>
    <row r="1" spans="1:13" s="32" customFormat="1" ht="30.75" customHeight="1">
      <c r="A1" s="154" t="s">
        <v>36</v>
      </c>
      <c r="B1" s="155"/>
      <c r="C1" s="155"/>
      <c r="D1" s="155"/>
      <c r="E1" s="155"/>
      <c r="F1" s="155"/>
      <c r="G1" s="155"/>
      <c r="H1" s="155"/>
      <c r="I1" s="155"/>
      <c r="J1" s="155"/>
      <c r="K1" s="155"/>
      <c r="M1" s="32" t="s">
        <v>168</v>
      </c>
    </row>
    <row r="2" spans="1:15" s="32" customFormat="1" ht="18" customHeight="1">
      <c r="A2" s="10"/>
      <c r="F2" s="42" t="s">
        <v>22</v>
      </c>
      <c r="M2" s="32" t="s">
        <v>175</v>
      </c>
      <c r="O2" s="9" t="s">
        <v>176</v>
      </c>
    </row>
    <row r="3" spans="1:15" s="32" customFormat="1" ht="15.75" customHeight="1">
      <c r="A3" s="10"/>
      <c r="F3" s="42"/>
      <c r="O3" s="9" t="s">
        <v>177</v>
      </c>
    </row>
    <row r="4" spans="2:15" s="30" customFormat="1" ht="15.75">
      <c r="B4" s="162" t="s">
        <v>37</v>
      </c>
      <c r="C4" s="156"/>
      <c r="D4" s="156"/>
      <c r="E4" s="156"/>
      <c r="F4" s="156"/>
      <c r="G4" s="156"/>
      <c r="H4" s="156"/>
      <c r="I4" s="157"/>
      <c r="J4" s="46"/>
      <c r="K4" s="45"/>
      <c r="O4" s="9" t="s">
        <v>178</v>
      </c>
    </row>
    <row r="5" spans="1:14" s="79" customFormat="1" ht="47.25">
      <c r="A5" s="15" t="s">
        <v>21</v>
      </c>
      <c r="B5" s="163" t="s">
        <v>23</v>
      </c>
      <c r="C5" s="164"/>
      <c r="D5" s="163" t="s">
        <v>24</v>
      </c>
      <c r="E5" s="164"/>
      <c r="F5" s="165" t="s">
        <v>25</v>
      </c>
      <c r="G5" s="166"/>
      <c r="H5" s="167" t="s">
        <v>26</v>
      </c>
      <c r="I5" s="168"/>
      <c r="J5" s="81" t="s">
        <v>27</v>
      </c>
      <c r="K5" s="82" t="s">
        <v>5</v>
      </c>
      <c r="L5" s="83"/>
      <c r="M5" s="83"/>
      <c r="N5" s="83"/>
    </row>
    <row r="6" spans="1:14" s="30" customFormat="1" ht="15.75">
      <c r="A6" s="84"/>
      <c r="B6" s="85" t="s">
        <v>28</v>
      </c>
      <c r="C6" s="86" t="s">
        <v>29</v>
      </c>
      <c r="D6" s="85" t="s">
        <v>28</v>
      </c>
      <c r="E6" s="86" t="s">
        <v>29</v>
      </c>
      <c r="F6" s="85" t="s">
        <v>28</v>
      </c>
      <c r="G6" s="86" t="s">
        <v>29</v>
      </c>
      <c r="H6" s="50" t="s">
        <v>28</v>
      </c>
      <c r="I6" s="86" t="s">
        <v>29</v>
      </c>
      <c r="J6" s="86"/>
      <c r="K6" s="15"/>
      <c r="L6" s="51"/>
      <c r="M6" s="51"/>
      <c r="N6" s="51"/>
    </row>
    <row r="7" spans="1:13" s="30" customFormat="1" ht="15">
      <c r="A7" s="87">
        <v>1973</v>
      </c>
      <c r="B7" s="88">
        <v>8250</v>
      </c>
      <c r="C7" s="89">
        <v>14930</v>
      </c>
      <c r="D7" s="88">
        <v>4381</v>
      </c>
      <c r="E7" s="89">
        <v>9507</v>
      </c>
      <c r="F7" s="88">
        <v>24741</v>
      </c>
      <c r="G7" s="89">
        <v>32653</v>
      </c>
      <c r="H7" s="90">
        <v>18576</v>
      </c>
      <c r="I7" s="89">
        <v>18612</v>
      </c>
      <c r="J7" s="89">
        <v>19753</v>
      </c>
      <c r="K7" s="91">
        <f>(H7+F7+D7+B7+J7)</f>
        <v>75701</v>
      </c>
      <c r="L7" s="92"/>
      <c r="M7" s="92"/>
    </row>
    <row r="8" spans="1:13" s="30" customFormat="1" ht="15">
      <c r="A8" s="87">
        <v>1975</v>
      </c>
      <c r="B8" s="88">
        <v>8006</v>
      </c>
      <c r="C8" s="89">
        <v>14842</v>
      </c>
      <c r="D8" s="88">
        <v>4023</v>
      </c>
      <c r="E8" s="89">
        <v>3466</v>
      </c>
      <c r="F8" s="88">
        <v>21454</v>
      </c>
      <c r="G8" s="89">
        <v>29447</v>
      </c>
      <c r="H8" s="90">
        <v>18209</v>
      </c>
      <c r="I8" s="89">
        <v>18244</v>
      </c>
      <c r="J8" s="89">
        <v>20307</v>
      </c>
      <c r="K8" s="91">
        <f>(H8+F8+D8+B8+J8)</f>
        <v>71999</v>
      </c>
      <c r="L8" s="92"/>
      <c r="M8" s="92"/>
    </row>
    <row r="9" spans="1:13" s="30" customFormat="1" ht="15">
      <c r="A9" s="87">
        <v>1980</v>
      </c>
      <c r="B9" s="88">
        <v>7453</v>
      </c>
      <c r="C9" s="89">
        <v>15787</v>
      </c>
      <c r="D9" s="88">
        <v>4074</v>
      </c>
      <c r="E9" s="89">
        <v>10563</v>
      </c>
      <c r="F9" s="88">
        <v>22610</v>
      </c>
      <c r="G9" s="89">
        <v>32077</v>
      </c>
      <c r="H9" s="90">
        <v>19658</v>
      </c>
      <c r="I9" s="89">
        <v>19696</v>
      </c>
      <c r="J9" s="89">
        <v>24327</v>
      </c>
      <c r="K9" s="91">
        <f aca="true" t="shared" si="0" ref="K9:K23">(H9+F9+D9+B9+J9)</f>
        <v>78122</v>
      </c>
      <c r="L9" s="92"/>
      <c r="M9" s="92"/>
    </row>
    <row r="10" spans="1:13" s="30" customFormat="1" ht="15">
      <c r="A10" s="87">
        <v>1985</v>
      </c>
      <c r="B10" s="88">
        <v>7161</v>
      </c>
      <c r="C10" s="89">
        <v>16088</v>
      </c>
      <c r="D10" s="88">
        <v>3695</v>
      </c>
      <c r="E10" s="89">
        <v>11444</v>
      </c>
      <c r="F10" s="88">
        <v>19466</v>
      </c>
      <c r="G10" s="89">
        <v>28875</v>
      </c>
      <c r="H10" s="90">
        <v>20041</v>
      </c>
      <c r="I10" s="89">
        <v>20087</v>
      </c>
      <c r="J10" s="89">
        <v>26132</v>
      </c>
      <c r="K10" s="91">
        <f t="shared" si="0"/>
        <v>76495</v>
      </c>
      <c r="L10" s="92"/>
      <c r="M10" s="92"/>
    </row>
    <row r="11" spans="1:13" s="30" customFormat="1" ht="15">
      <c r="A11" s="87">
        <v>1990</v>
      </c>
      <c r="B11" s="88">
        <v>6570</v>
      </c>
      <c r="C11" s="89">
        <v>17015</v>
      </c>
      <c r="D11" s="88">
        <v>3858</v>
      </c>
      <c r="E11" s="89">
        <v>13333</v>
      </c>
      <c r="F11" s="88">
        <v>21206</v>
      </c>
      <c r="G11" s="89">
        <v>31894</v>
      </c>
      <c r="H11" s="90">
        <v>22366</v>
      </c>
      <c r="I11" s="89">
        <v>22420</v>
      </c>
      <c r="J11" s="89">
        <v>30660</v>
      </c>
      <c r="K11" s="91">
        <f t="shared" si="0"/>
        <v>84660</v>
      </c>
      <c r="L11" s="92"/>
      <c r="M11" s="92"/>
    </row>
    <row r="12" spans="1:13" s="30" customFormat="1" ht="15">
      <c r="A12" s="87">
        <v>1995</v>
      </c>
      <c r="B12" s="88">
        <v>6946</v>
      </c>
      <c r="C12" s="89">
        <v>18578</v>
      </c>
      <c r="D12" s="88">
        <v>4063</v>
      </c>
      <c r="E12" s="89">
        <v>14698</v>
      </c>
      <c r="F12" s="88">
        <v>22746</v>
      </c>
      <c r="G12" s="89">
        <v>34045</v>
      </c>
      <c r="H12" s="90">
        <v>23793</v>
      </c>
      <c r="I12" s="89">
        <v>23849</v>
      </c>
      <c r="J12" s="89">
        <v>33621</v>
      </c>
      <c r="K12" s="91">
        <f t="shared" si="0"/>
        <v>91169</v>
      </c>
      <c r="L12" s="92"/>
      <c r="M12" s="92"/>
    </row>
    <row r="13" spans="1:13" s="30" customFormat="1" ht="15">
      <c r="A13" s="87">
        <v>1996</v>
      </c>
      <c r="B13" s="88">
        <v>7471</v>
      </c>
      <c r="C13" s="89">
        <v>19562</v>
      </c>
      <c r="D13" s="88">
        <v>4235</v>
      </c>
      <c r="E13" s="89">
        <v>15181</v>
      </c>
      <c r="F13" s="88">
        <v>23444</v>
      </c>
      <c r="G13" s="89">
        <v>34989</v>
      </c>
      <c r="H13" s="90">
        <v>24384</v>
      </c>
      <c r="I13" s="89">
        <v>24439</v>
      </c>
      <c r="J13" s="89">
        <v>34638</v>
      </c>
      <c r="K13" s="91">
        <f t="shared" si="0"/>
        <v>94172</v>
      </c>
      <c r="L13" s="92"/>
      <c r="M13" s="92"/>
    </row>
    <row r="14" spans="1:13" s="30" customFormat="1" ht="15">
      <c r="A14" s="87">
        <v>1997</v>
      </c>
      <c r="B14" s="88">
        <v>7040</v>
      </c>
      <c r="C14" s="89">
        <v>19026</v>
      </c>
      <c r="D14" s="88">
        <v>4257</v>
      </c>
      <c r="E14" s="89">
        <v>15694</v>
      </c>
      <c r="F14" s="88">
        <v>23721</v>
      </c>
      <c r="G14" s="89">
        <v>35288</v>
      </c>
      <c r="H14" s="90">
        <v>24697</v>
      </c>
      <c r="I14" s="89">
        <v>24752</v>
      </c>
      <c r="J14" s="89">
        <v>35045</v>
      </c>
      <c r="K14" s="91">
        <f t="shared" si="0"/>
        <v>94760</v>
      </c>
      <c r="L14" s="92"/>
      <c r="M14" s="92"/>
    </row>
    <row r="15" spans="1:13" s="30" customFormat="1" ht="15">
      <c r="A15" s="87">
        <v>1998</v>
      </c>
      <c r="B15" s="88">
        <v>6424</v>
      </c>
      <c r="C15" s="89">
        <v>19021</v>
      </c>
      <c r="D15" s="88">
        <v>3964</v>
      </c>
      <c r="E15" s="89">
        <v>16979</v>
      </c>
      <c r="F15" s="88">
        <v>23211</v>
      </c>
      <c r="G15" s="89">
        <v>34928</v>
      </c>
      <c r="H15" s="90">
        <v>25203</v>
      </c>
      <c r="I15" s="89">
        <v>25258</v>
      </c>
      <c r="J15" s="89">
        <v>36385</v>
      </c>
      <c r="K15" s="91">
        <f t="shared" si="0"/>
        <v>95187</v>
      </c>
      <c r="L15" s="92"/>
      <c r="M15" s="92"/>
    </row>
    <row r="16" spans="1:13" s="30" customFormat="1" ht="15">
      <c r="A16" s="87">
        <v>1999</v>
      </c>
      <c r="B16" s="88">
        <v>6784</v>
      </c>
      <c r="C16" s="89">
        <v>19621</v>
      </c>
      <c r="D16" s="88">
        <v>4007</v>
      </c>
      <c r="E16" s="89">
        <v>16384</v>
      </c>
      <c r="F16" s="88">
        <v>22991</v>
      </c>
      <c r="G16" s="89">
        <v>34855</v>
      </c>
      <c r="H16" s="90">
        <v>25894</v>
      </c>
      <c r="I16" s="89">
        <v>25951</v>
      </c>
      <c r="J16" s="89">
        <v>37136</v>
      </c>
      <c r="K16" s="91">
        <f t="shared" si="0"/>
        <v>96812</v>
      </c>
      <c r="L16" s="92"/>
      <c r="M16" s="92"/>
    </row>
    <row r="17" spans="1:13" s="30" customFormat="1" ht="15">
      <c r="A17" s="87">
        <v>2000</v>
      </c>
      <c r="B17" s="88">
        <v>7169</v>
      </c>
      <c r="C17" s="89">
        <v>20488</v>
      </c>
      <c r="D17" s="88">
        <v>4227</v>
      </c>
      <c r="E17" s="89">
        <v>17176</v>
      </c>
      <c r="F17" s="88">
        <v>22871</v>
      </c>
      <c r="G17" s="89">
        <v>34758</v>
      </c>
      <c r="H17" s="90">
        <v>26491</v>
      </c>
      <c r="I17" s="89">
        <v>26552</v>
      </c>
      <c r="J17" s="89">
        <v>38214</v>
      </c>
      <c r="K17" s="91">
        <f t="shared" si="0"/>
        <v>98972</v>
      </c>
      <c r="L17" s="92"/>
      <c r="M17" s="92"/>
    </row>
    <row r="18" spans="1:13" s="30" customFormat="1" ht="15">
      <c r="A18" s="87">
        <v>2001</v>
      </c>
      <c r="B18" s="88">
        <v>6879</v>
      </c>
      <c r="C18" s="89">
        <v>20106</v>
      </c>
      <c r="D18" s="88">
        <v>4036</v>
      </c>
      <c r="E18" s="89">
        <v>17141</v>
      </c>
      <c r="F18" s="88">
        <v>21836</v>
      </c>
      <c r="G18" s="89">
        <v>32806</v>
      </c>
      <c r="H18" s="90">
        <v>26215</v>
      </c>
      <c r="I18" s="89">
        <v>26278</v>
      </c>
      <c r="J18" s="89">
        <v>37366</v>
      </c>
      <c r="K18" s="91">
        <f t="shared" si="0"/>
        <v>96332</v>
      </c>
      <c r="L18" s="92"/>
      <c r="M18" s="92"/>
    </row>
    <row r="19" spans="1:13" s="30" customFormat="1" ht="15">
      <c r="A19" s="87">
        <v>2002</v>
      </c>
      <c r="B19" s="88">
        <v>6938</v>
      </c>
      <c r="C19" s="89">
        <v>20874</v>
      </c>
      <c r="D19" s="88">
        <v>4099</v>
      </c>
      <c r="E19" s="89">
        <v>17367</v>
      </c>
      <c r="F19" s="88">
        <v>21857</v>
      </c>
      <c r="G19" s="89">
        <v>32765</v>
      </c>
      <c r="H19" s="90">
        <v>26787</v>
      </c>
      <c r="I19" s="89">
        <v>26848</v>
      </c>
      <c r="J19" s="89">
        <v>38171</v>
      </c>
      <c r="K19" s="91">
        <f t="shared" si="0"/>
        <v>97852</v>
      </c>
      <c r="L19" s="92"/>
      <c r="M19" s="92"/>
    </row>
    <row r="20" spans="1:13" s="30" customFormat="1" ht="15">
      <c r="A20" s="87">
        <v>2003</v>
      </c>
      <c r="B20" s="88">
        <v>7252</v>
      </c>
      <c r="C20" s="89">
        <v>21208</v>
      </c>
      <c r="D20" s="88">
        <v>4239</v>
      </c>
      <c r="E20" s="89">
        <v>17351</v>
      </c>
      <c r="F20" s="88">
        <v>21576</v>
      </c>
      <c r="G20" s="89">
        <v>32650</v>
      </c>
      <c r="H20" s="90">
        <v>26928</v>
      </c>
      <c r="I20" s="89">
        <v>27002</v>
      </c>
      <c r="J20" s="89">
        <v>38218</v>
      </c>
      <c r="K20" s="91">
        <f t="shared" si="0"/>
        <v>98213</v>
      </c>
      <c r="L20" s="92"/>
      <c r="M20" s="92"/>
    </row>
    <row r="21" spans="1:13" s="30" customFormat="1" ht="15">
      <c r="A21" s="87">
        <v>2004</v>
      </c>
      <c r="B21" s="88">
        <v>7020</v>
      </c>
      <c r="C21" s="89">
        <v>21179</v>
      </c>
      <c r="D21" s="88">
        <v>4179</v>
      </c>
      <c r="E21" s="89">
        <v>17663</v>
      </c>
      <c r="F21" s="88">
        <v>22455</v>
      </c>
      <c r="G21" s="89">
        <v>33609</v>
      </c>
      <c r="H21" s="90">
        <v>27820</v>
      </c>
      <c r="I21" s="89">
        <v>27899</v>
      </c>
      <c r="J21" s="89">
        <v>38876</v>
      </c>
      <c r="K21" s="91">
        <f t="shared" si="0"/>
        <v>100350</v>
      </c>
      <c r="L21" s="92"/>
      <c r="M21" s="92"/>
    </row>
    <row r="22" spans="1:13" s="30" customFormat="1" ht="15">
      <c r="A22" s="87">
        <v>2005</v>
      </c>
      <c r="B22" s="88">
        <v>6897</v>
      </c>
      <c r="C22" s="89">
        <v>21674</v>
      </c>
      <c r="D22" s="88">
        <v>4014</v>
      </c>
      <c r="E22" s="89">
        <v>17876</v>
      </c>
      <c r="F22" s="88">
        <v>21500</v>
      </c>
      <c r="G22" s="89">
        <v>32580</v>
      </c>
      <c r="H22" s="90">
        <v>28250</v>
      </c>
      <c r="I22" s="89">
        <v>28331</v>
      </c>
      <c r="J22" s="89">
        <v>39799</v>
      </c>
      <c r="K22" s="91">
        <f t="shared" si="0"/>
        <v>100460</v>
      </c>
      <c r="L22" s="92"/>
      <c r="M22" s="92"/>
    </row>
    <row r="23" spans="1:13" s="30" customFormat="1" ht="15">
      <c r="A23" s="93">
        <v>2006</v>
      </c>
      <c r="B23" s="94">
        <v>6404</v>
      </c>
      <c r="C23" s="95">
        <v>20983</v>
      </c>
      <c r="D23" s="94">
        <v>3810</v>
      </c>
      <c r="E23" s="95">
        <v>17831</v>
      </c>
      <c r="F23" s="94">
        <v>21582</v>
      </c>
      <c r="G23" s="95">
        <v>32491</v>
      </c>
      <c r="H23" s="96">
        <v>28425</v>
      </c>
      <c r="I23" s="95">
        <v>28504</v>
      </c>
      <c r="J23" s="95">
        <v>39589</v>
      </c>
      <c r="K23" s="97">
        <f t="shared" si="0"/>
        <v>99810</v>
      </c>
      <c r="L23" s="92"/>
      <c r="M23" s="92"/>
    </row>
    <row r="24" spans="2:13" s="30" customFormat="1" ht="15">
      <c r="B24" s="92"/>
      <c r="C24" s="92"/>
      <c r="D24" s="92"/>
      <c r="E24" s="92"/>
      <c r="F24" s="92"/>
      <c r="G24" s="92"/>
      <c r="H24" s="92"/>
      <c r="I24" s="92"/>
      <c r="J24" s="92"/>
      <c r="K24" s="92"/>
      <c r="L24" s="92"/>
      <c r="M24" s="92"/>
    </row>
    <row r="25" spans="1:13" s="30" customFormat="1" ht="15">
      <c r="A25" s="30" t="s">
        <v>30</v>
      </c>
      <c r="B25" s="92"/>
      <c r="C25" s="92"/>
      <c r="D25" s="92"/>
      <c r="E25" s="92"/>
      <c r="F25" s="92"/>
      <c r="G25" s="92"/>
      <c r="H25" s="92"/>
      <c r="I25" s="92"/>
      <c r="J25" s="92"/>
      <c r="K25" s="92"/>
      <c r="L25" s="92"/>
      <c r="M25" s="92"/>
    </row>
    <row r="26" spans="2:13" s="30" customFormat="1" ht="15">
      <c r="B26" s="92"/>
      <c r="C26" s="92"/>
      <c r="D26" s="92"/>
      <c r="E26" s="92"/>
      <c r="F26" s="92"/>
      <c r="G26" s="92"/>
      <c r="H26" s="92"/>
      <c r="I26" s="92"/>
      <c r="J26" s="92"/>
      <c r="K26" s="92"/>
      <c r="L26" s="92"/>
      <c r="M26" s="92"/>
    </row>
    <row r="27" spans="1:10" s="123" customFormat="1" ht="12.75">
      <c r="A27" s="123" t="s">
        <v>8</v>
      </c>
      <c r="F27" s="124"/>
      <c r="G27" s="124"/>
      <c r="H27" s="124"/>
      <c r="I27" s="124"/>
      <c r="J27" s="124"/>
    </row>
    <row r="28" spans="1:10" s="30" customFormat="1" ht="15.75">
      <c r="A28" s="79"/>
      <c r="F28" s="80"/>
      <c r="G28" s="80"/>
      <c r="H28" s="80"/>
      <c r="I28" s="80"/>
      <c r="J28" s="80"/>
    </row>
    <row r="29" spans="1:11" s="30" customFormat="1" ht="15">
      <c r="A29" s="158" t="s">
        <v>157</v>
      </c>
      <c r="B29" s="158"/>
      <c r="C29" s="158"/>
      <c r="D29" s="158"/>
      <c r="E29" s="158"/>
      <c r="F29" s="158"/>
      <c r="G29" s="158"/>
      <c r="H29" s="158"/>
      <c r="I29" s="158"/>
      <c r="J29" s="158"/>
      <c r="K29" s="158"/>
    </row>
    <row r="30" spans="1:11" s="30" customFormat="1" ht="15">
      <c r="A30" s="158"/>
      <c r="B30" s="158"/>
      <c r="C30" s="158"/>
      <c r="D30" s="158"/>
      <c r="E30" s="158"/>
      <c r="F30" s="158"/>
      <c r="G30" s="158"/>
      <c r="H30" s="158"/>
      <c r="I30" s="158"/>
      <c r="J30" s="158"/>
      <c r="K30" s="158"/>
    </row>
    <row r="31" spans="1:11" s="30" customFormat="1" ht="28.5" customHeight="1">
      <c r="A31" s="158"/>
      <c r="B31" s="158"/>
      <c r="C31" s="158"/>
      <c r="D31" s="158"/>
      <c r="E31" s="158"/>
      <c r="F31" s="158"/>
      <c r="G31" s="158"/>
      <c r="H31" s="158"/>
      <c r="I31" s="158"/>
      <c r="J31" s="158"/>
      <c r="K31" s="158"/>
    </row>
    <row r="32" spans="2:11" s="30" customFormat="1" ht="12.75" customHeight="1">
      <c r="B32" s="31"/>
      <c r="C32" s="31"/>
      <c r="D32" s="31"/>
      <c r="E32" s="31"/>
      <c r="F32" s="31"/>
      <c r="G32" s="31"/>
      <c r="H32" s="31"/>
      <c r="I32" s="31"/>
      <c r="J32" s="31"/>
      <c r="K32" s="78"/>
    </row>
    <row r="33" spans="1:11" s="30" customFormat="1" ht="15">
      <c r="A33" s="30" t="s">
        <v>173</v>
      </c>
      <c r="B33" s="31"/>
      <c r="C33" s="31"/>
      <c r="D33" s="31"/>
      <c r="E33" s="31"/>
      <c r="F33" s="31"/>
      <c r="G33" s="31"/>
      <c r="H33" s="31"/>
      <c r="I33" s="31"/>
      <c r="J33" s="31"/>
      <c r="K33" s="78"/>
    </row>
    <row r="34" spans="2:11" s="30" customFormat="1" ht="15">
      <c r="B34" s="31"/>
      <c r="C34" s="31"/>
      <c r="D34" s="31"/>
      <c r="E34" s="31"/>
      <c r="F34" s="31"/>
      <c r="G34" s="31"/>
      <c r="H34" s="31"/>
      <c r="I34" s="31"/>
      <c r="J34" s="31"/>
      <c r="K34" s="78"/>
    </row>
    <row r="35" spans="1:11" s="30" customFormat="1" ht="15">
      <c r="A35" s="30" t="s">
        <v>174</v>
      </c>
      <c r="B35" s="31"/>
      <c r="C35" s="31"/>
      <c r="D35" s="31"/>
      <c r="E35" s="31"/>
      <c r="F35" s="31"/>
      <c r="G35" s="31"/>
      <c r="H35" s="31"/>
      <c r="I35" s="31"/>
      <c r="J35" s="31"/>
      <c r="K35" s="78"/>
    </row>
    <row r="36" spans="3:6" s="30" customFormat="1" ht="15">
      <c r="C36" s="30" t="str">
        <f>B5</f>
        <v>Residential</v>
      </c>
      <c r="D36" s="30" t="str">
        <f>D5</f>
        <v>Commercial</v>
      </c>
      <c r="E36" s="30" t="str">
        <f>F5</f>
        <v>Industrial</v>
      </c>
      <c r="F36" s="30" t="str">
        <f>H5</f>
        <v>Transportation</v>
      </c>
    </row>
    <row r="37" spans="3:6" s="30" customFormat="1" ht="15">
      <c r="C37" s="92">
        <f>C23</f>
        <v>20983</v>
      </c>
      <c r="D37" s="92">
        <f>E23</f>
        <v>17831</v>
      </c>
      <c r="E37" s="92">
        <f>G23</f>
        <v>32491</v>
      </c>
      <c r="F37" s="92">
        <f>I23</f>
        <v>28504</v>
      </c>
    </row>
    <row r="38" s="30" customFormat="1" ht="15"/>
    <row r="39" s="30" customFormat="1" ht="15"/>
  </sheetData>
  <mergeCells count="7">
    <mergeCell ref="A29:K31"/>
    <mergeCell ref="A1:K1"/>
    <mergeCell ref="B4:I4"/>
    <mergeCell ref="B5:C5"/>
    <mergeCell ref="D5:E5"/>
    <mergeCell ref="F5:G5"/>
    <mergeCell ref="H5:I5"/>
  </mergeCells>
  <printOptions/>
  <pageMargins left="0.75" right="0.75" top="0.34" bottom="1" header="0.21"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38"/>
  <sheetViews>
    <sheetView workbookViewId="0" topLeftCell="A1">
      <selection activeCell="R6" sqref="R6"/>
    </sheetView>
  </sheetViews>
  <sheetFormatPr defaultColWidth="9.140625" defaultRowHeight="12.75"/>
  <cols>
    <col min="2" max="2" width="9.421875" style="0" customWidth="1"/>
    <col min="3" max="3" width="12.00390625" style="0" customWidth="1"/>
    <col min="4" max="4" width="13.421875" style="0" customWidth="1"/>
    <col min="5" max="5" width="11.421875" style="0" customWidth="1"/>
    <col min="6" max="6" width="13.00390625" style="0" customWidth="1"/>
    <col min="7" max="7" width="12.00390625" style="0" customWidth="1"/>
    <col min="8" max="8" width="11.8515625" style="0" customWidth="1"/>
    <col min="9" max="9" width="14.7109375" style="0" customWidth="1"/>
    <col min="10" max="10" width="1.1484375" style="0" customWidth="1"/>
    <col min="11" max="11" width="10.140625" style="0" customWidth="1"/>
    <col min="12" max="12" width="11.7109375" style="0" customWidth="1"/>
    <col min="13" max="13" width="11.57421875" style="0" customWidth="1"/>
  </cols>
  <sheetData>
    <row r="1" spans="1:16" s="32" customFormat="1" ht="22.5" customHeight="1">
      <c r="A1" s="10"/>
      <c r="B1" s="169" t="s">
        <v>31</v>
      </c>
      <c r="C1" s="153"/>
      <c r="D1" s="153"/>
      <c r="E1" s="153"/>
      <c r="F1" s="153"/>
      <c r="G1" s="153"/>
      <c r="H1" s="153"/>
      <c r="I1" s="153"/>
      <c r="J1" s="153"/>
      <c r="K1" s="153"/>
      <c r="L1" s="153"/>
      <c r="M1" s="153"/>
      <c r="N1" s="153"/>
      <c r="O1" s="2"/>
      <c r="P1" s="32" t="s">
        <v>168</v>
      </c>
    </row>
    <row r="2" spans="1:18" ht="21" customHeight="1">
      <c r="A2" s="1"/>
      <c r="B2" s="154" t="s">
        <v>22</v>
      </c>
      <c r="C2" s="155"/>
      <c r="D2" s="155"/>
      <c r="E2" s="155"/>
      <c r="F2" s="155"/>
      <c r="G2" s="155"/>
      <c r="H2" s="155"/>
      <c r="I2" s="155"/>
      <c r="J2" s="155"/>
      <c r="K2" s="155"/>
      <c r="L2" s="155"/>
      <c r="M2" s="155"/>
      <c r="N2" s="155"/>
      <c r="O2" s="5"/>
      <c r="P2" s="30" t="s">
        <v>180</v>
      </c>
      <c r="R2" s="30" t="s">
        <v>181</v>
      </c>
    </row>
    <row r="3" spans="1:18" ht="15">
      <c r="A3" s="1"/>
      <c r="R3" s="30" t="s">
        <v>182</v>
      </c>
    </row>
    <row r="4" spans="1:18" s="33" customFormat="1" ht="15.75">
      <c r="A4" s="9"/>
      <c r="B4" s="146" t="s">
        <v>35</v>
      </c>
      <c r="C4" s="147"/>
      <c r="D4" s="147"/>
      <c r="E4" s="147"/>
      <c r="F4" s="147"/>
      <c r="G4" s="147"/>
      <c r="H4" s="147"/>
      <c r="I4" s="147"/>
      <c r="J4" s="147"/>
      <c r="K4" s="148"/>
      <c r="L4" s="134" t="s">
        <v>38</v>
      </c>
      <c r="M4" s="170" t="s">
        <v>39</v>
      </c>
      <c r="N4" s="117"/>
      <c r="O4" s="99"/>
      <c r="R4" s="30" t="s">
        <v>183</v>
      </c>
    </row>
    <row r="5" spans="2:18" s="33" customFormat="1" ht="15.75">
      <c r="B5" s="174" t="s">
        <v>33</v>
      </c>
      <c r="C5" s="143"/>
      <c r="D5" s="143"/>
      <c r="E5" s="144"/>
      <c r="F5" s="145" t="s">
        <v>34</v>
      </c>
      <c r="G5" s="143"/>
      <c r="H5" s="143"/>
      <c r="I5" s="144"/>
      <c r="J5" s="99"/>
      <c r="K5" s="117"/>
      <c r="L5" s="175"/>
      <c r="M5" s="171"/>
      <c r="N5" s="36"/>
      <c r="O5" s="99"/>
      <c r="R5" s="33" t="s">
        <v>184</v>
      </c>
    </row>
    <row r="6" spans="2:18" s="27" customFormat="1" ht="63">
      <c r="B6" s="100" t="s">
        <v>1</v>
      </c>
      <c r="C6" s="101" t="s">
        <v>2</v>
      </c>
      <c r="D6" s="102" t="s">
        <v>3</v>
      </c>
      <c r="E6" s="103" t="s">
        <v>10</v>
      </c>
      <c r="F6" s="100" t="s">
        <v>13</v>
      </c>
      <c r="G6" s="101" t="s">
        <v>14</v>
      </c>
      <c r="H6" s="101" t="s">
        <v>16</v>
      </c>
      <c r="I6" s="103" t="s">
        <v>18</v>
      </c>
      <c r="J6" s="101"/>
      <c r="K6" s="26" t="s">
        <v>32</v>
      </c>
      <c r="L6" s="176"/>
      <c r="M6" s="172"/>
      <c r="N6" s="104" t="s">
        <v>17</v>
      </c>
      <c r="O6" s="140" t="s">
        <v>185</v>
      </c>
      <c r="R6" s="142" t="s">
        <v>186</v>
      </c>
    </row>
    <row r="7" spans="1:15" s="33" customFormat="1" ht="15">
      <c r="A7" s="33">
        <v>1973</v>
      </c>
      <c r="B7" s="105">
        <v>94</v>
      </c>
      <c r="C7" s="106">
        <v>4977</v>
      </c>
      <c r="D7" s="106">
        <v>2825</v>
      </c>
      <c r="E7" s="107">
        <f>SUM(B7:D7)</f>
        <v>7896</v>
      </c>
      <c r="F7" s="105">
        <v>0</v>
      </c>
      <c r="G7" s="106">
        <v>0</v>
      </c>
      <c r="H7" s="106">
        <v>354</v>
      </c>
      <c r="I7" s="107">
        <f>SUM(F7:H7)</f>
        <v>354</v>
      </c>
      <c r="J7" s="106"/>
      <c r="K7" s="108">
        <f aca="true" t="shared" si="0" ref="K7:K23">(I7+E7)</f>
        <v>8250</v>
      </c>
      <c r="L7" s="108">
        <v>1976</v>
      </c>
      <c r="M7" s="33">
        <v>4703</v>
      </c>
      <c r="N7" s="108">
        <f>SUM(K7:M7)</f>
        <v>14929</v>
      </c>
      <c r="O7" s="141">
        <f>M7/(L7+M7)</f>
        <v>0.7041473274442281</v>
      </c>
    </row>
    <row r="8" spans="1:15" s="33" customFormat="1" ht="15">
      <c r="A8" s="33">
        <v>1975</v>
      </c>
      <c r="B8" s="105">
        <v>63</v>
      </c>
      <c r="C8" s="106">
        <v>5023</v>
      </c>
      <c r="D8" s="106">
        <v>2495</v>
      </c>
      <c r="E8" s="107">
        <f aca="true" t="shared" si="1" ref="E8:E23">SUM(B8:D8)</f>
        <v>7581</v>
      </c>
      <c r="F8" s="105">
        <v>0</v>
      </c>
      <c r="G8" s="106">
        <v>0</v>
      </c>
      <c r="H8" s="106">
        <v>425</v>
      </c>
      <c r="I8" s="107">
        <f aca="true" t="shared" si="2" ref="I8:I23">SUM(F8:H8)</f>
        <v>425</v>
      </c>
      <c r="J8" s="106"/>
      <c r="K8" s="108">
        <f t="shared" si="0"/>
        <v>8006</v>
      </c>
      <c r="L8" s="108">
        <v>2007</v>
      </c>
      <c r="M8" s="33">
        <v>4829</v>
      </c>
      <c r="N8" s="108">
        <f aca="true" t="shared" si="3" ref="N8:N23">SUM(K8:M8)</f>
        <v>14842</v>
      </c>
      <c r="O8" s="141">
        <f aca="true" t="shared" si="4" ref="O8:O23">M8/(L8+M8)</f>
        <v>0.7064072557050907</v>
      </c>
    </row>
    <row r="9" spans="1:15" s="33" customFormat="1" ht="15">
      <c r="A9" s="33">
        <v>1980</v>
      </c>
      <c r="B9" s="105">
        <v>31</v>
      </c>
      <c r="C9" s="106">
        <v>4825</v>
      </c>
      <c r="D9" s="106">
        <v>1748</v>
      </c>
      <c r="E9" s="107">
        <f t="shared" si="1"/>
        <v>6604</v>
      </c>
      <c r="F9" s="105">
        <v>0</v>
      </c>
      <c r="G9" s="106">
        <v>0</v>
      </c>
      <c r="H9" s="106">
        <v>850</v>
      </c>
      <c r="I9" s="107">
        <f t="shared" si="2"/>
        <v>850</v>
      </c>
      <c r="J9" s="106"/>
      <c r="K9" s="108">
        <f t="shared" si="0"/>
        <v>7454</v>
      </c>
      <c r="L9" s="108">
        <v>2448</v>
      </c>
      <c r="M9" s="33">
        <v>5885</v>
      </c>
      <c r="N9" s="108">
        <f t="shared" si="3"/>
        <v>15787</v>
      </c>
      <c r="O9" s="141">
        <f t="shared" si="4"/>
        <v>0.7062282491299652</v>
      </c>
    </row>
    <row r="10" spans="1:15" s="33" customFormat="1" ht="15">
      <c r="A10" s="33">
        <v>1985</v>
      </c>
      <c r="B10" s="105">
        <v>39</v>
      </c>
      <c r="C10" s="106">
        <v>4534</v>
      </c>
      <c r="D10" s="106">
        <v>1578</v>
      </c>
      <c r="E10" s="107">
        <f t="shared" si="1"/>
        <v>6151</v>
      </c>
      <c r="F10" s="105">
        <v>0</v>
      </c>
      <c r="G10" s="106">
        <v>0</v>
      </c>
      <c r="H10" s="106">
        <v>1010</v>
      </c>
      <c r="I10" s="107">
        <f t="shared" si="2"/>
        <v>1010</v>
      </c>
      <c r="J10" s="106"/>
      <c r="K10" s="108">
        <f t="shared" si="0"/>
        <v>7161</v>
      </c>
      <c r="L10" s="108">
        <v>2709</v>
      </c>
      <c r="M10" s="33">
        <v>6219</v>
      </c>
      <c r="N10" s="108">
        <f t="shared" si="3"/>
        <v>16089</v>
      </c>
      <c r="O10" s="141">
        <f t="shared" si="4"/>
        <v>0.6965725806451613</v>
      </c>
    </row>
    <row r="11" spans="1:15" s="33" customFormat="1" ht="15">
      <c r="A11" s="33">
        <v>1990</v>
      </c>
      <c r="B11" s="105">
        <v>31</v>
      </c>
      <c r="C11" s="106">
        <v>4491</v>
      </c>
      <c r="D11" s="106">
        <v>1407</v>
      </c>
      <c r="E11" s="107">
        <f t="shared" si="1"/>
        <v>5929</v>
      </c>
      <c r="F11" s="105">
        <v>6</v>
      </c>
      <c r="G11" s="106">
        <v>56</v>
      </c>
      <c r="H11" s="106">
        <v>580</v>
      </c>
      <c r="I11" s="107">
        <f t="shared" si="2"/>
        <v>642</v>
      </c>
      <c r="J11" s="106"/>
      <c r="K11" s="108">
        <f t="shared" si="0"/>
        <v>6571</v>
      </c>
      <c r="L11" s="108">
        <v>3153</v>
      </c>
      <c r="M11" s="33">
        <v>7291</v>
      </c>
      <c r="N11" s="108">
        <f t="shared" si="3"/>
        <v>17015</v>
      </c>
      <c r="O11" s="141">
        <f t="shared" si="4"/>
        <v>0.6981041746457296</v>
      </c>
    </row>
    <row r="12" spans="1:15" s="33" customFormat="1" ht="15">
      <c r="A12" s="33">
        <v>1995</v>
      </c>
      <c r="B12" s="105">
        <v>17</v>
      </c>
      <c r="C12" s="106">
        <v>4954</v>
      </c>
      <c r="D12" s="106">
        <v>1383</v>
      </c>
      <c r="E12" s="107">
        <f t="shared" si="1"/>
        <v>6354</v>
      </c>
      <c r="F12" s="105">
        <v>7</v>
      </c>
      <c r="G12" s="106">
        <v>65</v>
      </c>
      <c r="H12" s="106">
        <v>520</v>
      </c>
      <c r="I12" s="107">
        <f t="shared" si="2"/>
        <v>592</v>
      </c>
      <c r="J12" s="106"/>
      <c r="K12" s="108">
        <f t="shared" si="0"/>
        <v>6946</v>
      </c>
      <c r="L12" s="108">
        <v>3557</v>
      </c>
      <c r="M12" s="33">
        <v>8075</v>
      </c>
      <c r="N12" s="108">
        <f t="shared" si="3"/>
        <v>18578</v>
      </c>
      <c r="O12" s="141">
        <f t="shared" si="4"/>
        <v>0.6942056396148556</v>
      </c>
    </row>
    <row r="13" spans="1:15" s="33" customFormat="1" ht="15">
      <c r="A13" s="33">
        <v>1996</v>
      </c>
      <c r="B13" s="105">
        <v>17</v>
      </c>
      <c r="C13" s="106">
        <v>5354</v>
      </c>
      <c r="D13" s="106">
        <v>1488</v>
      </c>
      <c r="E13" s="107">
        <f t="shared" si="1"/>
        <v>6859</v>
      </c>
      <c r="F13" s="105">
        <v>7</v>
      </c>
      <c r="G13" s="106">
        <v>65</v>
      </c>
      <c r="H13" s="106">
        <v>540</v>
      </c>
      <c r="I13" s="107">
        <f t="shared" si="2"/>
        <v>612</v>
      </c>
      <c r="J13" s="106"/>
      <c r="K13" s="108">
        <f t="shared" si="0"/>
        <v>7471</v>
      </c>
      <c r="L13" s="108">
        <v>3694</v>
      </c>
      <c r="M13" s="33">
        <v>7397</v>
      </c>
      <c r="N13" s="108">
        <f t="shared" si="3"/>
        <v>18562</v>
      </c>
      <c r="O13" s="141">
        <f t="shared" si="4"/>
        <v>0.6669371562528176</v>
      </c>
    </row>
    <row r="14" spans="1:15" s="33" customFormat="1" ht="15">
      <c r="A14" s="33">
        <v>1997</v>
      </c>
      <c r="B14" s="105">
        <v>16</v>
      </c>
      <c r="C14" s="106">
        <v>5093</v>
      </c>
      <c r="D14" s="106">
        <v>1428</v>
      </c>
      <c r="E14" s="107">
        <f t="shared" si="1"/>
        <v>6537</v>
      </c>
      <c r="F14" s="105">
        <v>8</v>
      </c>
      <c r="G14" s="106">
        <v>65</v>
      </c>
      <c r="H14" s="106">
        <v>430</v>
      </c>
      <c r="I14" s="107">
        <f t="shared" si="2"/>
        <v>503</v>
      </c>
      <c r="J14" s="106"/>
      <c r="K14" s="108">
        <f t="shared" si="0"/>
        <v>7040</v>
      </c>
      <c r="L14" s="108">
        <v>3671</v>
      </c>
      <c r="M14" s="33">
        <v>9315</v>
      </c>
      <c r="N14" s="108">
        <f t="shared" si="3"/>
        <v>20026</v>
      </c>
      <c r="O14" s="141">
        <f t="shared" si="4"/>
        <v>0.7173109502541198</v>
      </c>
    </row>
    <row r="15" spans="1:15" s="33" customFormat="1" ht="15">
      <c r="A15" s="33">
        <v>1998</v>
      </c>
      <c r="B15" s="105">
        <v>12</v>
      </c>
      <c r="C15" s="106">
        <v>4646</v>
      </c>
      <c r="D15" s="106">
        <v>1314</v>
      </c>
      <c r="E15" s="107">
        <f t="shared" si="1"/>
        <v>5972</v>
      </c>
      <c r="F15" s="105">
        <v>8</v>
      </c>
      <c r="G15" s="106">
        <v>65</v>
      </c>
      <c r="H15" s="106">
        <v>380</v>
      </c>
      <c r="I15" s="107">
        <f t="shared" si="2"/>
        <v>453</v>
      </c>
      <c r="J15" s="106"/>
      <c r="K15" s="108">
        <f t="shared" si="0"/>
        <v>6425</v>
      </c>
      <c r="L15" s="108">
        <v>3856</v>
      </c>
      <c r="M15" s="33">
        <v>8741</v>
      </c>
      <c r="N15" s="108">
        <f t="shared" si="3"/>
        <v>19022</v>
      </c>
      <c r="O15" s="141">
        <f t="shared" si="4"/>
        <v>0.6938953719139478</v>
      </c>
    </row>
    <row r="16" spans="1:15" s="33" customFormat="1" ht="15">
      <c r="A16" s="33">
        <v>1999</v>
      </c>
      <c r="B16" s="105">
        <v>14</v>
      </c>
      <c r="C16" s="106">
        <v>4835</v>
      </c>
      <c r="D16" s="106">
        <v>1473</v>
      </c>
      <c r="E16" s="107">
        <f t="shared" si="1"/>
        <v>6322</v>
      </c>
      <c r="F16" s="105">
        <v>9</v>
      </c>
      <c r="G16" s="106">
        <v>64</v>
      </c>
      <c r="H16" s="106">
        <v>390</v>
      </c>
      <c r="I16" s="107">
        <f t="shared" si="2"/>
        <v>463</v>
      </c>
      <c r="J16" s="106"/>
      <c r="K16" s="108">
        <f t="shared" si="0"/>
        <v>6785</v>
      </c>
      <c r="L16" s="108">
        <v>3906</v>
      </c>
      <c r="M16" s="33">
        <v>8931</v>
      </c>
      <c r="N16" s="108">
        <f t="shared" si="3"/>
        <v>19622</v>
      </c>
      <c r="O16" s="141">
        <f t="shared" si="4"/>
        <v>0.6957232998364103</v>
      </c>
    </row>
    <row r="17" spans="1:15" s="33" customFormat="1" ht="15">
      <c r="A17" s="33">
        <v>2000</v>
      </c>
      <c r="B17" s="105">
        <v>11</v>
      </c>
      <c r="C17" s="106">
        <v>5105</v>
      </c>
      <c r="D17" s="106">
        <v>1563</v>
      </c>
      <c r="E17" s="107">
        <f t="shared" si="1"/>
        <v>6679</v>
      </c>
      <c r="F17" s="105">
        <v>9</v>
      </c>
      <c r="G17" s="106">
        <v>61</v>
      </c>
      <c r="H17" s="106">
        <v>420</v>
      </c>
      <c r="I17" s="107">
        <f t="shared" si="2"/>
        <v>490</v>
      </c>
      <c r="J17" s="106"/>
      <c r="K17" s="108">
        <f t="shared" si="0"/>
        <v>7169</v>
      </c>
      <c r="L17" s="108">
        <v>4069</v>
      </c>
      <c r="M17" s="33">
        <v>9250</v>
      </c>
      <c r="N17" s="108">
        <f t="shared" si="3"/>
        <v>20488</v>
      </c>
      <c r="O17" s="141">
        <f t="shared" si="4"/>
        <v>0.6944965838276147</v>
      </c>
    </row>
    <row r="18" spans="1:15" s="33" customFormat="1" ht="15">
      <c r="A18" s="33">
        <v>2001</v>
      </c>
      <c r="B18" s="105">
        <v>12</v>
      </c>
      <c r="C18" s="106">
        <v>4889</v>
      </c>
      <c r="D18" s="106">
        <v>1539</v>
      </c>
      <c r="E18" s="107">
        <f t="shared" si="1"/>
        <v>6440</v>
      </c>
      <c r="F18" s="105">
        <v>9</v>
      </c>
      <c r="G18" s="106">
        <v>60</v>
      </c>
      <c r="H18" s="106">
        <v>370</v>
      </c>
      <c r="I18" s="107">
        <f t="shared" si="2"/>
        <v>439</v>
      </c>
      <c r="J18" s="106"/>
      <c r="K18" s="108">
        <f t="shared" si="0"/>
        <v>6879</v>
      </c>
      <c r="L18" s="108">
        <v>4100</v>
      </c>
      <c r="M18" s="33">
        <v>9127</v>
      </c>
      <c r="N18" s="108">
        <f t="shared" si="3"/>
        <v>20106</v>
      </c>
      <c r="O18" s="141">
        <f t="shared" si="4"/>
        <v>0.6900279730853557</v>
      </c>
    </row>
    <row r="19" spans="1:15" s="33" customFormat="1" ht="15">
      <c r="A19" s="33">
        <v>2002</v>
      </c>
      <c r="B19" s="105">
        <v>12</v>
      </c>
      <c r="C19" s="106">
        <v>5014</v>
      </c>
      <c r="D19" s="106">
        <v>1463</v>
      </c>
      <c r="E19" s="107">
        <f t="shared" si="1"/>
        <v>6489</v>
      </c>
      <c r="F19" s="105">
        <v>10</v>
      </c>
      <c r="G19" s="106">
        <v>59</v>
      </c>
      <c r="H19" s="106">
        <v>380</v>
      </c>
      <c r="I19" s="107">
        <f t="shared" si="2"/>
        <v>449</v>
      </c>
      <c r="J19" s="106"/>
      <c r="K19" s="108">
        <f t="shared" si="0"/>
        <v>6938</v>
      </c>
      <c r="L19" s="108">
        <v>4317</v>
      </c>
      <c r="M19" s="33">
        <v>9619</v>
      </c>
      <c r="N19" s="108">
        <f t="shared" si="3"/>
        <v>20874</v>
      </c>
      <c r="O19" s="141">
        <f t="shared" si="4"/>
        <v>0.6902267508610792</v>
      </c>
    </row>
    <row r="20" spans="1:15" s="33" customFormat="1" ht="15">
      <c r="A20" s="33">
        <v>2003</v>
      </c>
      <c r="B20" s="105">
        <v>12</v>
      </c>
      <c r="C20" s="106">
        <v>5230</v>
      </c>
      <c r="D20" s="106">
        <v>1539</v>
      </c>
      <c r="E20" s="107">
        <f t="shared" si="1"/>
        <v>6781</v>
      </c>
      <c r="F20" s="105">
        <v>13</v>
      </c>
      <c r="G20" s="106">
        <v>58</v>
      </c>
      <c r="H20" s="106">
        <v>400</v>
      </c>
      <c r="I20" s="107">
        <f t="shared" si="2"/>
        <v>471</v>
      </c>
      <c r="J20" s="106"/>
      <c r="K20" s="108">
        <f t="shared" si="0"/>
        <v>7252</v>
      </c>
      <c r="L20" s="108">
        <v>4353</v>
      </c>
      <c r="M20" s="33">
        <v>9603</v>
      </c>
      <c r="N20" s="108">
        <f t="shared" si="3"/>
        <v>21208</v>
      </c>
      <c r="O20" s="141">
        <f t="shared" si="4"/>
        <v>0.688091143594153</v>
      </c>
    </row>
    <row r="21" spans="1:15" s="33" customFormat="1" ht="15">
      <c r="A21" s="33">
        <v>2004</v>
      </c>
      <c r="B21" s="105">
        <v>13</v>
      </c>
      <c r="C21" s="106">
        <v>4986</v>
      </c>
      <c r="D21" s="106">
        <v>1539</v>
      </c>
      <c r="E21" s="107">
        <f t="shared" si="1"/>
        <v>6538</v>
      </c>
      <c r="F21" s="105">
        <v>14</v>
      </c>
      <c r="G21" s="106">
        <v>59</v>
      </c>
      <c r="H21" s="106">
        <v>410</v>
      </c>
      <c r="I21" s="107">
        <f t="shared" si="2"/>
        <v>483</v>
      </c>
      <c r="J21" s="106"/>
      <c r="K21" s="108">
        <f t="shared" si="0"/>
        <v>7021</v>
      </c>
      <c r="L21" s="108">
        <v>4408</v>
      </c>
      <c r="M21" s="33">
        <v>9750</v>
      </c>
      <c r="N21" s="108">
        <f t="shared" si="3"/>
        <v>21179</v>
      </c>
      <c r="O21" s="141">
        <f t="shared" si="4"/>
        <v>0.6886565899138296</v>
      </c>
    </row>
    <row r="22" spans="1:15" s="33" customFormat="1" ht="15">
      <c r="A22" s="33">
        <v>2005</v>
      </c>
      <c r="B22" s="105">
        <v>9</v>
      </c>
      <c r="C22" s="106">
        <v>4951</v>
      </c>
      <c r="D22" s="106">
        <v>1450</v>
      </c>
      <c r="E22" s="107">
        <f t="shared" si="1"/>
        <v>6410</v>
      </c>
      <c r="F22" s="105">
        <v>16</v>
      </c>
      <c r="G22" s="106">
        <v>61</v>
      </c>
      <c r="H22" s="106">
        <v>410</v>
      </c>
      <c r="I22" s="107">
        <f t="shared" si="2"/>
        <v>487</v>
      </c>
      <c r="J22" s="106"/>
      <c r="K22" s="108">
        <f t="shared" si="0"/>
        <v>6897</v>
      </c>
      <c r="L22" s="108">
        <v>4638</v>
      </c>
      <c r="M22" s="33">
        <v>10139</v>
      </c>
      <c r="N22" s="108">
        <f t="shared" si="3"/>
        <v>21674</v>
      </c>
      <c r="O22" s="141">
        <f t="shared" si="4"/>
        <v>0.686133856669148</v>
      </c>
    </row>
    <row r="23" spans="1:15" s="33" customFormat="1" ht="15">
      <c r="A23" s="33">
        <v>2006</v>
      </c>
      <c r="B23" s="109">
        <v>6</v>
      </c>
      <c r="C23" s="110">
        <v>4476</v>
      </c>
      <c r="D23" s="110">
        <v>1448</v>
      </c>
      <c r="E23" s="111">
        <f t="shared" si="1"/>
        <v>5930</v>
      </c>
      <c r="F23" s="109">
        <v>18</v>
      </c>
      <c r="G23" s="110">
        <v>65</v>
      </c>
      <c r="H23" s="110">
        <v>390</v>
      </c>
      <c r="I23" s="111">
        <f t="shared" si="2"/>
        <v>473</v>
      </c>
      <c r="J23" s="110"/>
      <c r="K23" s="112">
        <f t="shared" si="0"/>
        <v>6403</v>
      </c>
      <c r="L23" s="112">
        <v>4611</v>
      </c>
      <c r="M23" s="113">
        <v>9968</v>
      </c>
      <c r="N23" s="112">
        <f t="shared" si="3"/>
        <v>20982</v>
      </c>
      <c r="O23" s="141">
        <f t="shared" si="4"/>
        <v>0.6837231634542835</v>
      </c>
    </row>
    <row r="24" s="33" customFormat="1" ht="15">
      <c r="F24" s="114"/>
    </row>
    <row r="25" spans="1:6" s="33" customFormat="1" ht="15">
      <c r="A25" s="33" t="s">
        <v>30</v>
      </c>
      <c r="F25" s="114"/>
    </row>
    <row r="26" s="33" customFormat="1" ht="15">
      <c r="F26" s="114"/>
    </row>
    <row r="27" spans="1:6" s="34" customFormat="1" ht="12.75">
      <c r="A27" s="34" t="s">
        <v>8</v>
      </c>
      <c r="F27" s="125"/>
    </row>
    <row r="28" spans="1:6" s="33" customFormat="1" ht="15.75">
      <c r="A28" s="9"/>
      <c r="F28" s="115"/>
    </row>
    <row r="29" spans="1:15" s="33" customFormat="1" ht="15">
      <c r="A29" s="149" t="s">
        <v>40</v>
      </c>
      <c r="B29" s="149"/>
      <c r="C29" s="149"/>
      <c r="D29" s="149"/>
      <c r="E29" s="149"/>
      <c r="F29" s="149"/>
      <c r="G29" s="149"/>
      <c r="H29" s="173"/>
      <c r="I29" s="173"/>
      <c r="J29" s="173"/>
      <c r="K29" s="173"/>
      <c r="L29" s="173"/>
      <c r="M29" s="173"/>
      <c r="N29" s="173"/>
      <c r="O29" s="133"/>
    </row>
    <row r="30" spans="1:15" s="33" customFormat="1" ht="15">
      <c r="A30" s="149"/>
      <c r="B30" s="149"/>
      <c r="C30" s="149"/>
      <c r="D30" s="149"/>
      <c r="E30" s="149"/>
      <c r="F30" s="149"/>
      <c r="G30" s="149"/>
      <c r="H30" s="173"/>
      <c r="I30" s="173"/>
      <c r="J30" s="173"/>
      <c r="K30" s="173"/>
      <c r="L30" s="173"/>
      <c r="M30" s="173"/>
      <c r="N30" s="173"/>
      <c r="O30" s="133"/>
    </row>
    <row r="31" spans="1:15" s="33" customFormat="1" ht="18" customHeight="1">
      <c r="A31" s="149"/>
      <c r="B31" s="149"/>
      <c r="C31" s="149"/>
      <c r="D31" s="149"/>
      <c r="E31" s="149"/>
      <c r="F31" s="149"/>
      <c r="G31" s="149"/>
      <c r="H31" s="173"/>
      <c r="I31" s="173"/>
      <c r="J31" s="173"/>
      <c r="K31" s="173"/>
      <c r="L31" s="173"/>
      <c r="M31" s="173"/>
      <c r="N31" s="173"/>
      <c r="O31" s="133"/>
    </row>
    <row r="32" spans="1:15" s="33" customFormat="1" ht="15">
      <c r="A32" s="149" t="s">
        <v>41</v>
      </c>
      <c r="B32" s="149"/>
      <c r="C32" s="149"/>
      <c r="D32" s="149"/>
      <c r="E32" s="149"/>
      <c r="F32" s="149"/>
      <c r="G32" s="149"/>
      <c r="H32" s="149"/>
      <c r="I32" s="149"/>
      <c r="J32" s="149"/>
      <c r="K32" s="149"/>
      <c r="L32" s="149"/>
      <c r="M32" s="149"/>
      <c r="N32" s="149"/>
      <c r="O32" s="131"/>
    </row>
    <row r="33" spans="1:15" s="33" customFormat="1" ht="26.25" customHeight="1">
      <c r="A33" s="149"/>
      <c r="B33" s="149"/>
      <c r="C33" s="149"/>
      <c r="D33" s="149"/>
      <c r="E33" s="149"/>
      <c r="F33" s="149"/>
      <c r="G33" s="149"/>
      <c r="H33" s="149"/>
      <c r="I33" s="149"/>
      <c r="J33" s="149"/>
      <c r="K33" s="149"/>
      <c r="L33" s="149"/>
      <c r="M33" s="149"/>
      <c r="N33" s="149"/>
      <c r="O33" s="131"/>
    </row>
    <row r="34" spans="2:7" s="33" customFormat="1" ht="15">
      <c r="B34" s="114"/>
      <c r="C34" s="114"/>
      <c r="D34" s="114"/>
      <c r="E34" s="114"/>
      <c r="F34" s="114"/>
      <c r="G34" s="116"/>
    </row>
    <row r="35" spans="1:7" s="33" customFormat="1" ht="15">
      <c r="A35" s="33" t="s">
        <v>179</v>
      </c>
      <c r="B35" s="114"/>
      <c r="C35" s="114"/>
      <c r="D35" s="114"/>
      <c r="E35" s="114"/>
      <c r="F35" s="114"/>
      <c r="G35" s="116"/>
    </row>
    <row r="36" spans="2:7" ht="12.75">
      <c r="B36" s="4"/>
      <c r="C36" s="4"/>
      <c r="D36" s="4"/>
      <c r="E36" s="4"/>
      <c r="F36" s="4"/>
      <c r="G36" s="3"/>
    </row>
    <row r="37" spans="2:5" ht="12.75">
      <c r="B37" s="4" t="str">
        <f>B6</f>
        <v>Coal</v>
      </c>
      <c r="C37" s="4" t="str">
        <f>C6</f>
        <v>Natural Gas</v>
      </c>
      <c r="D37" s="4" t="str">
        <f>D6</f>
        <v>Petroleum</v>
      </c>
      <c r="E37" s="4" t="str">
        <f>I6</f>
        <v>Total Renewables</v>
      </c>
    </row>
    <row r="38" spans="2:5" ht="12.75">
      <c r="B38" s="139">
        <f>B23</f>
        <v>6</v>
      </c>
      <c r="C38" s="139">
        <f>C23</f>
        <v>4476</v>
      </c>
      <c r="D38" s="139">
        <f>D23</f>
        <v>1448</v>
      </c>
      <c r="E38" s="139">
        <f>I23</f>
        <v>473</v>
      </c>
    </row>
  </sheetData>
  <mergeCells count="9">
    <mergeCell ref="B1:N1"/>
    <mergeCell ref="M4:M6"/>
    <mergeCell ref="A32:N33"/>
    <mergeCell ref="A29:N31"/>
    <mergeCell ref="B2:N2"/>
    <mergeCell ref="B5:E5"/>
    <mergeCell ref="F5:I5"/>
    <mergeCell ref="B4:K4"/>
    <mergeCell ref="L4:L6"/>
  </mergeCells>
  <printOptions/>
  <pageMargins left="0.31" right="0.35" top="0.66" bottom="1" header="0.5" footer="0.5"/>
  <pageSetup fitToHeight="1" fitToWidth="1" horizontalDpi="600" verticalDpi="600" orientation="landscape" scale="88" r:id="rId2"/>
  <drawing r:id="rId1"/>
</worksheet>
</file>

<file path=xl/worksheets/sheet5.xml><?xml version="1.0" encoding="utf-8"?>
<worksheet xmlns="http://schemas.openxmlformats.org/spreadsheetml/2006/main" xmlns:r="http://schemas.openxmlformats.org/officeDocument/2006/relationships">
  <dimension ref="A1:H17"/>
  <sheetViews>
    <sheetView workbookViewId="0" topLeftCell="A1">
      <selection activeCell="K15" sqref="K15"/>
    </sheetView>
  </sheetViews>
  <sheetFormatPr defaultColWidth="9.140625" defaultRowHeight="12.75"/>
  <cols>
    <col min="2" max="2" width="23.28125" style="0" customWidth="1"/>
    <col min="3" max="4" width="12.00390625" style="0" customWidth="1"/>
    <col min="5" max="6" width="11.421875" style="0" customWidth="1"/>
    <col min="7" max="7" width="3.140625" style="0" customWidth="1"/>
    <col min="8" max="8" width="13.00390625" style="0" customWidth="1"/>
    <col min="11" max="11" width="13.57421875" style="0" customWidth="1"/>
    <col min="12" max="12" width="2.28125" style="0" customWidth="1"/>
    <col min="14" max="14" width="9.57421875" style="0" customWidth="1"/>
    <col min="15" max="15" width="11.57421875" style="0" customWidth="1"/>
    <col min="16" max="16" width="1.57421875" style="0" customWidth="1"/>
  </cols>
  <sheetData>
    <row r="1" spans="1:7" s="32" customFormat="1" ht="18">
      <c r="A1" s="10"/>
      <c r="G1" s="42"/>
    </row>
    <row r="2" spans="1:7" s="32" customFormat="1" ht="42" customHeight="1">
      <c r="A2" s="154" t="s">
        <v>149</v>
      </c>
      <c r="B2" s="155"/>
      <c r="C2" s="155"/>
      <c r="D2" s="155"/>
      <c r="E2" s="155"/>
      <c r="G2" s="42"/>
    </row>
    <row r="3" spans="1:7" ht="21" customHeight="1">
      <c r="A3" s="154" t="s">
        <v>148</v>
      </c>
      <c r="B3" s="155"/>
      <c r="C3" s="155"/>
      <c r="D3" s="155"/>
      <c r="E3" s="155"/>
      <c r="G3" s="7"/>
    </row>
    <row r="4" spans="1:7" ht="39.75" customHeight="1">
      <c r="A4" s="154" t="s">
        <v>160</v>
      </c>
      <c r="B4" s="154"/>
      <c r="C4" s="154"/>
      <c r="D4" s="154"/>
      <c r="E4" s="154"/>
      <c r="G4" s="7"/>
    </row>
    <row r="5" spans="1:8" s="30" customFormat="1" ht="27.75" customHeight="1">
      <c r="A5" s="23"/>
      <c r="B5" s="23"/>
      <c r="C5" s="23"/>
      <c r="D5" s="23"/>
      <c r="E5" s="23"/>
      <c r="G5" s="31"/>
      <c r="H5" s="31"/>
    </row>
    <row r="6" spans="2:8" s="30" customFormat="1" ht="30.75" customHeight="1">
      <c r="B6" s="12"/>
      <c r="C6" s="13" t="s">
        <v>42</v>
      </c>
      <c r="D6" s="13" t="s">
        <v>43</v>
      </c>
      <c r="G6" s="31"/>
      <c r="H6" s="31"/>
    </row>
    <row r="7" spans="2:8" s="30" customFormat="1" ht="36" customHeight="1">
      <c r="B7" s="14" t="s">
        <v>147</v>
      </c>
      <c r="C7" s="12">
        <v>108.7</v>
      </c>
      <c r="D7" s="12">
        <v>60.9</v>
      </c>
      <c r="G7" s="31"/>
      <c r="H7" s="31"/>
    </row>
    <row r="8" spans="2:4" s="30" customFormat="1" ht="15.75" customHeight="1">
      <c r="B8" s="12" t="s">
        <v>48</v>
      </c>
      <c r="C8" s="12">
        <v>36.4</v>
      </c>
      <c r="D8" s="12">
        <v>20.4</v>
      </c>
    </row>
    <row r="9" spans="2:4" s="30" customFormat="1" ht="16.5" customHeight="1">
      <c r="B9" s="12" t="s">
        <v>2</v>
      </c>
      <c r="C9" s="12">
        <v>72.4</v>
      </c>
      <c r="D9" s="12">
        <v>71.4</v>
      </c>
    </row>
    <row r="10" spans="2:4" s="30" customFormat="1" ht="15" customHeight="1">
      <c r="B10" s="12" t="s">
        <v>44</v>
      </c>
      <c r="C10" s="12">
        <v>81.7</v>
      </c>
      <c r="D10" s="12">
        <v>70.9</v>
      </c>
    </row>
    <row r="11" spans="2:4" s="30" customFormat="1" ht="17.25" customHeight="1">
      <c r="B11" s="12" t="s">
        <v>45</v>
      </c>
      <c r="C11" s="12">
        <v>16.1</v>
      </c>
      <c r="D11" s="12">
        <v>22.3</v>
      </c>
    </row>
    <row r="12" spans="2:4" s="30" customFormat="1" ht="15" customHeight="1">
      <c r="B12" s="12" t="s">
        <v>46</v>
      </c>
      <c r="C12" s="12">
        <v>40.2</v>
      </c>
      <c r="D12" s="12">
        <v>16.9</v>
      </c>
    </row>
    <row r="13" spans="2:4" s="30" customFormat="1" ht="12.75" customHeight="1">
      <c r="B13" s="12" t="s">
        <v>47</v>
      </c>
      <c r="C13" s="12">
        <v>25.2</v>
      </c>
      <c r="D13" s="12">
        <v>80.5</v>
      </c>
    </row>
    <row r="14" spans="1:8" s="126" customFormat="1" ht="15">
      <c r="A14" s="30"/>
      <c r="B14" s="30"/>
      <c r="C14" s="30"/>
      <c r="D14" s="30"/>
      <c r="E14" s="30"/>
      <c r="G14" s="127"/>
      <c r="H14" s="127"/>
    </row>
    <row r="15" spans="1:8" s="30" customFormat="1" ht="15">
      <c r="A15" s="126" t="s">
        <v>146</v>
      </c>
      <c r="B15" s="126"/>
      <c r="C15" s="126"/>
      <c r="D15" s="126"/>
      <c r="E15" s="126"/>
      <c r="G15" s="31"/>
      <c r="H15" s="31"/>
    </row>
    <row r="16" spans="1:5" s="30" customFormat="1" ht="56.25" customHeight="1">
      <c r="A16" s="158" t="s">
        <v>104</v>
      </c>
      <c r="B16" s="177"/>
      <c r="C16" s="177"/>
      <c r="D16" s="177"/>
      <c r="E16" s="177"/>
    </row>
    <row r="17" spans="1:5" ht="79.5" customHeight="1">
      <c r="A17" s="158" t="s">
        <v>105</v>
      </c>
      <c r="B17" s="158"/>
      <c r="C17" s="158"/>
      <c r="D17" s="158"/>
      <c r="E17" s="158"/>
    </row>
  </sheetData>
  <mergeCells count="5">
    <mergeCell ref="A2:E2"/>
    <mergeCell ref="A4:E4"/>
    <mergeCell ref="A16:E16"/>
    <mergeCell ref="A17:E17"/>
    <mergeCell ref="A3:E3"/>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21"/>
  <sheetViews>
    <sheetView workbookViewId="0" topLeftCell="A1">
      <selection activeCell="H17" sqref="H17"/>
    </sheetView>
  </sheetViews>
  <sheetFormatPr defaultColWidth="9.140625" defaultRowHeight="12.75"/>
  <cols>
    <col min="1" max="1" width="10.28125" style="0" customWidth="1"/>
    <col min="2" max="2" width="20.140625" style="0" customWidth="1"/>
    <col min="4" max="4" width="12.7109375" style="0" customWidth="1"/>
  </cols>
  <sheetData>
    <row r="1" spans="1:5" ht="43.5" customHeight="1">
      <c r="A1" s="154" t="s">
        <v>150</v>
      </c>
      <c r="B1" s="155"/>
      <c r="C1" s="155"/>
      <c r="D1" s="155"/>
      <c r="E1" s="155"/>
    </row>
    <row r="2" spans="1:5" ht="23.25" customHeight="1">
      <c r="A2" s="154" t="s">
        <v>148</v>
      </c>
      <c r="B2" s="155"/>
      <c r="C2" s="155"/>
      <c r="D2" s="155"/>
      <c r="E2" s="155"/>
    </row>
    <row r="3" spans="1:5" ht="18" customHeight="1">
      <c r="A3" s="154" t="s">
        <v>103</v>
      </c>
      <c r="B3" s="154"/>
      <c r="C3" s="154"/>
      <c r="D3" s="154"/>
      <c r="E3" s="154"/>
    </row>
    <row r="4" spans="1:5" ht="11.25" customHeight="1">
      <c r="A4" s="23"/>
      <c r="B4" s="23"/>
      <c r="C4" s="23"/>
      <c r="D4" s="23"/>
      <c r="E4" s="23"/>
    </row>
    <row r="5" spans="2:6" ht="15.75">
      <c r="B5" s="12"/>
      <c r="C5" s="13" t="s">
        <v>42</v>
      </c>
      <c r="D5" s="13" t="s">
        <v>43</v>
      </c>
      <c r="E5" s="4"/>
      <c r="F5" s="4"/>
    </row>
    <row r="6" spans="2:6" ht="15">
      <c r="B6" s="14" t="s">
        <v>49</v>
      </c>
      <c r="C6" s="12">
        <v>43.9</v>
      </c>
      <c r="D6" s="12">
        <v>58.5</v>
      </c>
      <c r="E6" s="4"/>
      <c r="F6" s="4"/>
    </row>
    <row r="7" spans="2:6" ht="30">
      <c r="B7" s="14" t="s">
        <v>50</v>
      </c>
      <c r="C7" s="12">
        <v>7.7</v>
      </c>
      <c r="D7" s="12">
        <v>2.4</v>
      </c>
      <c r="E7" s="4"/>
      <c r="F7" s="4"/>
    </row>
    <row r="8" spans="2:4" ht="15">
      <c r="B8" s="14" t="s">
        <v>51</v>
      </c>
      <c r="C8" s="12">
        <v>15.8</v>
      </c>
      <c r="D8" s="12">
        <v>18.1</v>
      </c>
    </row>
    <row r="9" spans="2:4" ht="15">
      <c r="B9" s="14" t="s">
        <v>52</v>
      </c>
      <c r="C9" s="12">
        <v>5</v>
      </c>
      <c r="D9" s="12">
        <v>3.7</v>
      </c>
    </row>
    <row r="10" spans="2:4" ht="30">
      <c r="B10" s="14" t="s">
        <v>53</v>
      </c>
      <c r="C10" s="12">
        <v>22.5</v>
      </c>
      <c r="D10" s="12">
        <v>18.4</v>
      </c>
    </row>
    <row r="11" spans="2:4" ht="15">
      <c r="B11" s="12"/>
      <c r="C11" s="12"/>
      <c r="D11" s="12"/>
    </row>
    <row r="12" spans="2:4" ht="15">
      <c r="B12" s="12" t="s">
        <v>5</v>
      </c>
      <c r="C12" s="12">
        <f>SUM(C6:C10)</f>
        <v>94.9</v>
      </c>
      <c r="D12" s="12">
        <f>SUM(D6:D10)</f>
        <v>101.1</v>
      </c>
    </row>
    <row r="13" spans="3:7" ht="12.75">
      <c r="C13" s="4"/>
      <c r="D13" s="4"/>
      <c r="E13" s="4"/>
      <c r="F13" s="4"/>
      <c r="G13" s="3"/>
    </row>
    <row r="14" spans="3:7" ht="12.75">
      <c r="C14" s="4"/>
      <c r="D14" s="4"/>
      <c r="E14" s="4"/>
      <c r="F14" s="4"/>
      <c r="G14" s="3"/>
    </row>
    <row r="15" spans="1:7" ht="12.75">
      <c r="A15" s="126" t="s">
        <v>146</v>
      </c>
      <c r="C15" s="4"/>
      <c r="D15" s="4"/>
      <c r="E15" s="4"/>
      <c r="F15" s="4"/>
      <c r="G15" s="3"/>
    </row>
    <row r="16" spans="2:7" ht="12.75">
      <c r="B16" s="4"/>
      <c r="C16" s="4"/>
      <c r="D16" s="4"/>
      <c r="E16" s="4"/>
      <c r="F16" s="4"/>
      <c r="G16" s="3"/>
    </row>
    <row r="17" spans="1:7" ht="51" customHeight="1">
      <c r="A17" s="158" t="s">
        <v>106</v>
      </c>
      <c r="B17" s="158"/>
      <c r="C17" s="158"/>
      <c r="D17" s="158"/>
      <c r="E17" s="158"/>
      <c r="F17" s="4"/>
      <c r="G17" s="3"/>
    </row>
    <row r="20" spans="5:6" ht="12.75">
      <c r="E20" s="4"/>
      <c r="F20" s="4"/>
    </row>
    <row r="21" spans="1:6" ht="12.75">
      <c r="A21" s="1"/>
      <c r="E21" s="7"/>
      <c r="F21" s="7"/>
    </row>
  </sheetData>
  <mergeCells count="4">
    <mergeCell ref="A17:E17"/>
    <mergeCell ref="A1:E1"/>
    <mergeCell ref="A2:E2"/>
    <mergeCell ref="A3:E3"/>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F22"/>
  <sheetViews>
    <sheetView workbookViewId="0" topLeftCell="D5">
      <selection activeCell="I17" sqref="I17"/>
    </sheetView>
  </sheetViews>
  <sheetFormatPr defaultColWidth="9.140625" defaultRowHeight="12.75"/>
  <cols>
    <col min="1" max="1" width="10.28125" style="0" customWidth="1"/>
    <col min="2" max="2" width="20.140625" style="0" customWidth="1"/>
    <col min="3" max="3" width="18.7109375" style="0" customWidth="1"/>
    <col min="4" max="4" width="9.421875" style="0" customWidth="1"/>
    <col min="5" max="5" width="20.7109375" style="0" customWidth="1"/>
    <col min="6" max="6" width="18.57421875" style="0" customWidth="1"/>
  </cols>
  <sheetData>
    <row r="1" spans="1:6" ht="43.5" customHeight="1">
      <c r="A1" s="178" t="s">
        <v>151</v>
      </c>
      <c r="B1" s="177"/>
      <c r="C1" s="177"/>
      <c r="D1" s="177"/>
      <c r="E1" s="177"/>
      <c r="F1" s="177"/>
    </row>
    <row r="2" spans="1:4" ht="15.75" customHeight="1">
      <c r="A2" s="11"/>
      <c r="B2" s="6"/>
      <c r="C2" s="6"/>
      <c r="D2" s="6"/>
    </row>
    <row r="3" spans="1:6" ht="15.75">
      <c r="A3" s="1"/>
      <c r="B3" s="146" t="s">
        <v>66</v>
      </c>
      <c r="C3" s="148"/>
      <c r="D3" s="7"/>
      <c r="E3" s="146" t="s">
        <v>58</v>
      </c>
      <c r="F3" s="148"/>
    </row>
    <row r="4" spans="2:6" ht="37.5" customHeight="1">
      <c r="B4" s="12"/>
      <c r="C4" s="15" t="s">
        <v>54</v>
      </c>
      <c r="D4" s="4"/>
      <c r="E4" s="12"/>
      <c r="F4" s="15" t="s">
        <v>54</v>
      </c>
    </row>
    <row r="5" spans="2:6" ht="15">
      <c r="B5" s="14" t="s">
        <v>55</v>
      </c>
      <c r="C5" s="16">
        <v>16</v>
      </c>
      <c r="D5" s="4"/>
      <c r="E5" s="14" t="s">
        <v>67</v>
      </c>
      <c r="F5" s="22">
        <v>51.31578947368421</v>
      </c>
    </row>
    <row r="6" spans="2:6" ht="32.25" customHeight="1">
      <c r="B6" s="14" t="s">
        <v>56</v>
      </c>
      <c r="C6" s="16">
        <v>10.1</v>
      </c>
      <c r="D6" s="4"/>
      <c r="E6" s="14" t="s">
        <v>68</v>
      </c>
      <c r="F6" s="22">
        <v>15.789473684210526</v>
      </c>
    </row>
    <row r="7" spans="2:6" ht="25.5" customHeight="1">
      <c r="B7" s="14" t="s">
        <v>57</v>
      </c>
      <c r="C7" s="16">
        <v>5</v>
      </c>
      <c r="E7" s="14" t="s">
        <v>69</v>
      </c>
      <c r="F7" s="22">
        <v>10.526315789473683</v>
      </c>
    </row>
    <row r="8" spans="2:6" ht="30">
      <c r="B8" s="14" t="s">
        <v>58</v>
      </c>
      <c r="C8" s="16">
        <v>26.7</v>
      </c>
      <c r="E8" s="14" t="s">
        <v>70</v>
      </c>
      <c r="F8" s="22">
        <v>9.539473684210527</v>
      </c>
    </row>
    <row r="9" spans="2:6" ht="22.5" customHeight="1">
      <c r="B9" s="14" t="s">
        <v>59</v>
      </c>
      <c r="C9" s="16">
        <v>9.1</v>
      </c>
      <c r="E9" s="14" t="s">
        <v>71</v>
      </c>
      <c r="F9" s="22">
        <v>12.828947368421053</v>
      </c>
    </row>
    <row r="10" spans="2:6" ht="21" customHeight="1">
      <c r="B10" s="14" t="s">
        <v>60</v>
      </c>
      <c r="C10" s="16">
        <v>8.8</v>
      </c>
      <c r="E10" s="18"/>
      <c r="F10" s="19"/>
    </row>
    <row r="11" spans="2:6" ht="24" customHeight="1">
      <c r="B11" s="14" t="s">
        <v>61</v>
      </c>
      <c r="C11" s="16">
        <v>7.2</v>
      </c>
      <c r="E11" s="20"/>
      <c r="F11" s="21"/>
    </row>
    <row r="12" spans="2:6" ht="32.25" customHeight="1">
      <c r="B12" s="14" t="s">
        <v>62</v>
      </c>
      <c r="C12" s="16">
        <v>6.7</v>
      </c>
      <c r="E12" s="20"/>
      <c r="F12" s="21"/>
    </row>
    <row r="13" spans="2:6" ht="20.25" customHeight="1">
      <c r="B13" s="12" t="s">
        <v>63</v>
      </c>
      <c r="C13" s="16">
        <v>2.5</v>
      </c>
      <c r="E13" s="17"/>
      <c r="F13" s="21"/>
    </row>
    <row r="14" spans="3:6" ht="12.75">
      <c r="C14" s="4"/>
      <c r="D14" s="4"/>
      <c r="E14" s="4"/>
      <c r="F14" s="3"/>
    </row>
    <row r="15" spans="1:6" ht="12.75">
      <c r="A15" s="126" t="s">
        <v>146</v>
      </c>
      <c r="C15" s="4"/>
      <c r="D15" s="4"/>
      <c r="E15" s="4"/>
      <c r="F15" s="3"/>
    </row>
    <row r="16" spans="2:6" ht="12.75">
      <c r="B16" s="4"/>
      <c r="C16" s="4"/>
      <c r="D16" s="4"/>
      <c r="E16" s="4"/>
      <c r="F16" s="3"/>
    </row>
    <row r="17" spans="1:6" ht="35.25" customHeight="1">
      <c r="A17" s="158" t="s">
        <v>64</v>
      </c>
      <c r="B17" s="158"/>
      <c r="C17" s="158"/>
      <c r="D17" s="158"/>
      <c r="E17" s="150"/>
      <c r="F17" s="150"/>
    </row>
    <row r="18" spans="1:6" ht="42.75" customHeight="1">
      <c r="A18" s="158" t="s">
        <v>72</v>
      </c>
      <c r="B18" s="158"/>
      <c r="C18" s="158"/>
      <c r="D18" s="158"/>
      <c r="E18" s="150"/>
      <c r="F18" s="150"/>
    </row>
    <row r="20" spans="1:6" ht="40.5" customHeight="1">
      <c r="A20" s="158" t="s">
        <v>65</v>
      </c>
      <c r="B20" s="158"/>
      <c r="C20" s="158"/>
      <c r="D20" s="158"/>
      <c r="E20" s="177"/>
      <c r="F20" s="177"/>
    </row>
    <row r="21" spans="4:5" ht="12.75">
      <c r="D21" s="4"/>
      <c r="E21" s="4"/>
    </row>
    <row r="22" spans="1:5" ht="12.75">
      <c r="A22" s="1"/>
      <c r="D22" s="7"/>
      <c r="E22" s="7"/>
    </row>
  </sheetData>
  <mergeCells count="6">
    <mergeCell ref="E3:F3"/>
    <mergeCell ref="A1:F1"/>
    <mergeCell ref="A17:F17"/>
    <mergeCell ref="A20:F20"/>
    <mergeCell ref="A18:F18"/>
    <mergeCell ref="B3:C3"/>
  </mergeCells>
  <printOptions/>
  <pageMargins left="0.75" right="0.75" top="0.57" bottom="0.72" header="0.36"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F16"/>
  <sheetViews>
    <sheetView workbookViewId="0" topLeftCell="A1">
      <selection activeCell="F17" sqref="F17"/>
    </sheetView>
  </sheetViews>
  <sheetFormatPr defaultColWidth="9.140625" defaultRowHeight="12.75"/>
  <cols>
    <col min="1" max="1" width="10.28125" style="0" customWidth="1"/>
    <col min="2" max="2" width="20.140625" style="0" customWidth="1"/>
    <col min="3" max="3" width="19.8515625" style="0" customWidth="1"/>
  </cols>
  <sheetData>
    <row r="1" spans="1:4" ht="43.5" customHeight="1">
      <c r="A1" s="154" t="s">
        <v>102</v>
      </c>
      <c r="B1" s="155"/>
      <c r="C1" s="155"/>
      <c r="D1" s="155"/>
    </row>
    <row r="2" spans="1:4" ht="12.75">
      <c r="A2" s="1"/>
      <c r="D2" s="7"/>
    </row>
    <row r="3" spans="2:5" ht="15.75">
      <c r="B3" s="24" t="s">
        <v>73</v>
      </c>
      <c r="C3" s="13" t="s">
        <v>74</v>
      </c>
      <c r="D3" s="4"/>
      <c r="E3" s="4"/>
    </row>
    <row r="4" spans="2:5" ht="15">
      <c r="B4" s="14" t="s">
        <v>75</v>
      </c>
      <c r="C4" s="16">
        <v>107.3</v>
      </c>
      <c r="D4" s="4"/>
      <c r="E4" s="4"/>
    </row>
    <row r="5" spans="2:5" ht="30">
      <c r="B5" s="14" t="s">
        <v>76</v>
      </c>
      <c r="C5" s="16">
        <v>78.1</v>
      </c>
      <c r="D5" s="4"/>
      <c r="E5" s="4"/>
    </row>
    <row r="6" spans="2:3" ht="33" customHeight="1">
      <c r="B6" s="14" t="s">
        <v>77</v>
      </c>
      <c r="C6" s="16">
        <v>41</v>
      </c>
    </row>
    <row r="7" spans="2:3" ht="15">
      <c r="B7" s="14" t="s">
        <v>78</v>
      </c>
      <c r="C7" s="16">
        <v>75</v>
      </c>
    </row>
    <row r="8" spans="3:6" ht="12.75">
      <c r="C8" s="4"/>
      <c r="D8" s="4"/>
      <c r="E8" s="4"/>
      <c r="F8" s="3"/>
    </row>
    <row r="9" spans="1:6" ht="12.75">
      <c r="A9" s="126" t="s">
        <v>146</v>
      </c>
      <c r="C9" s="4"/>
      <c r="D9" s="4"/>
      <c r="E9" s="4"/>
      <c r="F9" s="3"/>
    </row>
    <row r="10" spans="1:6" ht="12.75">
      <c r="A10" s="126"/>
      <c r="C10" s="4"/>
      <c r="D10" s="4"/>
      <c r="E10" s="4"/>
      <c r="F10" s="3"/>
    </row>
    <row r="11" spans="2:6" ht="12.75">
      <c r="B11" s="4"/>
      <c r="C11" s="4"/>
      <c r="D11" s="4"/>
      <c r="E11" s="4"/>
      <c r="F11" s="3"/>
    </row>
    <row r="12" spans="1:6" ht="82.5" customHeight="1">
      <c r="A12" s="158" t="s">
        <v>88</v>
      </c>
      <c r="B12" s="158"/>
      <c r="C12" s="158"/>
      <c r="D12" s="158"/>
      <c r="E12" s="4"/>
      <c r="F12" s="3"/>
    </row>
    <row r="15" spans="4:5" ht="12.75">
      <c r="D15" s="4"/>
      <c r="E15" s="4"/>
    </row>
    <row r="16" spans="1:5" ht="12.75">
      <c r="A16" s="1"/>
      <c r="D16" s="7"/>
      <c r="E16" s="7"/>
    </row>
  </sheetData>
  <mergeCells count="2">
    <mergeCell ref="A12:D12"/>
    <mergeCell ref="A1:D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20"/>
  <sheetViews>
    <sheetView workbookViewId="0" topLeftCell="C1">
      <selection activeCell="H16" sqref="H16"/>
    </sheetView>
  </sheetViews>
  <sheetFormatPr defaultColWidth="9.140625" defaultRowHeight="12.75"/>
  <cols>
    <col min="1" max="1" width="10.28125" style="0" customWidth="1"/>
    <col min="2" max="2" width="20.140625" style="0" customWidth="1"/>
    <col min="3" max="3" width="19.8515625" style="0" customWidth="1"/>
    <col min="5" max="5" width="15.421875" style="0" customWidth="1"/>
    <col min="6" max="6" width="16.8515625" style="0" customWidth="1"/>
  </cols>
  <sheetData>
    <row r="1" spans="1:6" ht="43.5" customHeight="1">
      <c r="A1" s="154" t="s">
        <v>98</v>
      </c>
      <c r="B1" s="155"/>
      <c r="C1" s="155"/>
      <c r="D1" s="155"/>
      <c r="E1" s="177"/>
      <c r="F1" s="177"/>
    </row>
    <row r="2" spans="1:8" ht="12.75">
      <c r="A2" s="1"/>
      <c r="D2" s="7"/>
      <c r="H2" t="s">
        <v>187</v>
      </c>
    </row>
    <row r="3" spans="2:6" s="6" customFormat="1" ht="47.25">
      <c r="B3" s="26" t="s">
        <v>99</v>
      </c>
      <c r="C3" s="15" t="s">
        <v>74</v>
      </c>
      <c r="D3" s="25"/>
      <c r="E3" s="28" t="s">
        <v>89</v>
      </c>
      <c r="F3" s="26" t="s">
        <v>74</v>
      </c>
    </row>
    <row r="4" spans="2:6" ht="19.5" customHeight="1">
      <c r="B4" s="14" t="s">
        <v>86</v>
      </c>
      <c r="C4" s="16">
        <v>39</v>
      </c>
      <c r="D4" s="4"/>
      <c r="E4" s="29" t="s">
        <v>90</v>
      </c>
      <c r="F4" s="12">
        <v>113.9</v>
      </c>
    </row>
    <row r="5" spans="2:6" ht="19.5" customHeight="1">
      <c r="B5" s="14" t="s">
        <v>79</v>
      </c>
      <c r="C5" s="16">
        <v>54.8</v>
      </c>
      <c r="D5" s="4"/>
      <c r="E5" s="29" t="s">
        <v>91</v>
      </c>
      <c r="F5" s="12">
        <v>99.8</v>
      </c>
    </row>
    <row r="6" spans="2:6" ht="19.5" customHeight="1">
      <c r="B6" s="14" t="s">
        <v>80</v>
      </c>
      <c r="C6" s="16">
        <v>75.4</v>
      </c>
      <c r="E6" s="12" t="s">
        <v>92</v>
      </c>
      <c r="F6" s="12">
        <v>97.9</v>
      </c>
    </row>
    <row r="7" spans="2:6" ht="19.5" customHeight="1">
      <c r="B7" s="14" t="s">
        <v>82</v>
      </c>
      <c r="C7" s="16">
        <v>93.5</v>
      </c>
      <c r="E7" s="12" t="s">
        <v>93</v>
      </c>
      <c r="F7" s="12">
        <v>86.5</v>
      </c>
    </row>
    <row r="8" spans="2:6" ht="19.5" customHeight="1">
      <c r="B8" s="14" t="s">
        <v>81</v>
      </c>
      <c r="C8" s="16">
        <v>106.8</v>
      </c>
      <c r="E8" s="12" t="s">
        <v>94</v>
      </c>
      <c r="F8" s="12">
        <v>79</v>
      </c>
    </row>
    <row r="9" spans="2:6" ht="19.5" customHeight="1">
      <c r="B9" s="14" t="s">
        <v>83</v>
      </c>
      <c r="C9" s="16">
        <v>115.8</v>
      </c>
      <c r="E9" s="12" t="s">
        <v>95</v>
      </c>
      <c r="F9" s="12">
        <v>79.7</v>
      </c>
    </row>
    <row r="10" spans="2:6" ht="19.5" customHeight="1">
      <c r="B10" s="14" t="s">
        <v>84</v>
      </c>
      <c r="C10" s="16">
        <v>126.8</v>
      </c>
      <c r="E10" s="12" t="s">
        <v>96</v>
      </c>
      <c r="F10" s="12">
        <v>91.3</v>
      </c>
    </row>
    <row r="11" spans="2:6" ht="19.5" customHeight="1">
      <c r="B11" s="14" t="s">
        <v>87</v>
      </c>
      <c r="C11" s="16">
        <v>143.6</v>
      </c>
      <c r="E11" s="12" t="s">
        <v>97</v>
      </c>
      <c r="F11" s="12">
        <v>111.1</v>
      </c>
    </row>
    <row r="12" spans="2:3" ht="19.5" customHeight="1">
      <c r="B12" s="14" t="s">
        <v>85</v>
      </c>
      <c r="C12" s="16">
        <v>155.2</v>
      </c>
    </row>
    <row r="13" spans="3:6" ht="12.75">
      <c r="C13" s="4"/>
      <c r="D13" s="4"/>
      <c r="E13" s="4"/>
      <c r="F13" s="3"/>
    </row>
    <row r="14" spans="2:6" ht="12.75">
      <c r="B14" s="126" t="s">
        <v>146</v>
      </c>
      <c r="C14" s="4"/>
      <c r="D14" s="4"/>
      <c r="E14" s="4"/>
      <c r="F14" s="3"/>
    </row>
    <row r="15" spans="1:6" ht="12.75">
      <c r="A15" s="126"/>
      <c r="C15" s="4"/>
      <c r="D15" s="4"/>
      <c r="E15" s="4"/>
      <c r="F15" s="3"/>
    </row>
    <row r="16" spans="1:6" ht="34.5" customHeight="1">
      <c r="A16" s="8"/>
      <c r="B16" s="158" t="s">
        <v>152</v>
      </c>
      <c r="C16" s="177"/>
      <c r="D16" s="177"/>
      <c r="E16" s="177"/>
      <c r="F16" s="177"/>
    </row>
    <row r="17" spans="1:6" ht="36.75" customHeight="1">
      <c r="A17" s="8"/>
      <c r="B17" s="158" t="s">
        <v>100</v>
      </c>
      <c r="C17" s="158"/>
      <c r="D17" s="158"/>
      <c r="E17" s="158"/>
      <c r="F17" s="158"/>
    </row>
    <row r="19" spans="1:6" ht="33" customHeight="1">
      <c r="A19" s="8"/>
      <c r="B19" s="158" t="s">
        <v>101</v>
      </c>
      <c r="C19" s="158"/>
      <c r="D19" s="158"/>
      <c r="E19" s="158"/>
      <c r="F19" s="158"/>
    </row>
    <row r="20" spans="1:5" ht="12.75">
      <c r="A20" s="1"/>
      <c r="D20" s="7"/>
      <c r="E20" s="7"/>
    </row>
  </sheetData>
  <mergeCells count="4">
    <mergeCell ref="A1:F1"/>
    <mergeCell ref="B16:F16"/>
    <mergeCell ref="B17:F17"/>
    <mergeCell ref="B19:F19"/>
  </mergeCells>
  <printOptions/>
  <pageMargins left="0.5" right="0.56"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Clarkson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jdewater</dc:creator>
  <cp:keywords/>
  <dc:description/>
  <cp:lastModifiedBy>Susan E Powers</cp:lastModifiedBy>
  <cp:lastPrinted>2008-02-09T16:53:07Z</cp:lastPrinted>
  <dcterms:created xsi:type="dcterms:W3CDTF">2008-02-08T15:56:28Z</dcterms:created>
  <dcterms:modified xsi:type="dcterms:W3CDTF">2008-12-29T22:12:13Z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